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19T5-THU 1" sheetId="3" r:id="rId1"/>
    <sheet name="19T5-THU 2" sheetId="6" r:id="rId2"/>
  </sheets>
  <definedNames>
    <definedName name="_xlnm.Print_Area" localSheetId="0">'19T5-THU 1'!$A$1:$I$76</definedName>
    <definedName name="_xlnm.Print_Area" localSheetId="1">'19T5-THU 2'!$A$1:$I$64</definedName>
  </definedNames>
  <calcPr calcId="144525"/>
</workbook>
</file>

<file path=xl/calcChain.xml><?xml version="1.0" encoding="utf-8"?>
<calcChain xmlns="http://schemas.openxmlformats.org/spreadsheetml/2006/main">
  <c r="F44" i="6" l="1"/>
  <c r="F45" i="6"/>
  <c r="F46" i="6"/>
  <c r="F47" i="6"/>
  <c r="F48" i="6"/>
  <c r="F43" i="6"/>
  <c r="F56" i="3"/>
  <c r="F57" i="3"/>
  <c r="F58" i="3"/>
  <c r="F59" i="3"/>
  <c r="F55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7" i="6"/>
  <c r="F36" i="6"/>
  <c r="F35" i="6"/>
  <c r="F34" i="6"/>
  <c r="L11" i="6"/>
  <c r="F33" i="6"/>
  <c r="F39" i="6" l="1"/>
  <c r="F38" i="6"/>
  <c r="F32" i="6"/>
  <c r="F31" i="6"/>
  <c r="F30" i="6"/>
  <c r="F29" i="6"/>
  <c r="F28" i="6"/>
  <c r="F27" i="6"/>
  <c r="F26" i="6"/>
  <c r="F25" i="6"/>
  <c r="F24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E47" i="6" s="1"/>
  <c r="E44" i="6" l="1"/>
  <c r="E45" i="6"/>
  <c r="E46" i="6"/>
  <c r="E43" i="6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51" i="3"/>
  <c r="F11" i="3"/>
  <c r="E56" i="3" s="1"/>
  <c r="E57" i="3" l="1"/>
  <c r="E59" i="3"/>
  <c r="E58" i="3"/>
  <c r="E55" i="3"/>
</calcChain>
</file>

<file path=xl/sharedStrings.xml><?xml version="1.0" encoding="utf-8"?>
<sst xmlns="http://schemas.openxmlformats.org/spreadsheetml/2006/main" count="358" uniqueCount="281">
  <si>
    <t>CỘNG HÒA XÃ HỘI CHỦ NGHĨA VIỆT NAM</t>
  </si>
  <si>
    <t>Độc lập  -  Tự do  -  Hạnh phúc</t>
  </si>
  <si>
    <t>BẢNG TỔNG KẾT ĐÁNH GIÁ KẾT QUẢ RÈN LUYỆN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</si>
  <si>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</si>
  <si>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</si>
  <si>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</si>
  <si>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</si>
  <si>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</si>
  <si>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</si>
  <si>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</si>
  <si>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</si>
  <si>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</si>
  <si>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</si>
  <si>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</si>
  <si>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</si>
  <si>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</si>
  <si>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</si>
  <si>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</si>
  <si>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</si>
  <si>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</si>
  <si>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</si>
  <si>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</si>
  <si>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Trần Quốc</t>
  </si>
  <si>
    <t>Bảo</t>
  </si>
  <si>
    <t>Duy</t>
  </si>
  <si>
    <t>Kiệt</t>
  </si>
  <si>
    <t>Lộc</t>
  </si>
  <si>
    <t>Nguyễn Văn</t>
  </si>
  <si>
    <t>Anh</t>
  </si>
  <si>
    <t>Trần Minh</t>
  </si>
  <si>
    <t>Không xếp loại</t>
  </si>
  <si>
    <t>Thịnh</t>
  </si>
  <si>
    <t>TT</t>
  </si>
  <si>
    <t>TP. Hồ Chí Minh, ngày        tháng        năm 2020</t>
  </si>
  <si>
    <t>TP. Hồ Chí Minh, ngày          tháng        năm 2020</t>
  </si>
  <si>
    <t>Lớp:  19T5-THU1   Sĩ số:  41  Khoa: Công nghệ thông tin</t>
  </si>
  <si>
    <r>
      <t xml:space="preserve"> Năm học: 2019 - 2020</t>
    </r>
    <r>
      <rPr>
        <sz val="14"/>
        <rFont val="Times New Roman"/>
        <family val="1"/>
      </rPr>
      <t xml:space="preserve"> </t>
    </r>
  </si>
  <si>
    <t>Trần Nam</t>
  </si>
  <si>
    <t>Châu Văn</t>
  </si>
  <si>
    <t>Dương Minh</t>
  </si>
  <si>
    <t>Chung</t>
  </si>
  <si>
    <t>Sỹ Thị</t>
  </si>
  <si>
    <t>Nguyễn Minh Đức</t>
  </si>
  <si>
    <t>Cường</t>
  </si>
  <si>
    <t>Tạ Minh</t>
  </si>
  <si>
    <t>Đinh Văn</t>
  </si>
  <si>
    <t>Đệ</t>
  </si>
  <si>
    <t>Nguyễn Tiến Việt</t>
  </si>
  <si>
    <t>Dũng</t>
  </si>
  <si>
    <t>Nguyễn Thị Ngọc</t>
  </si>
  <si>
    <t>Hiền</t>
  </si>
  <si>
    <t>Trần Trung</t>
  </si>
  <si>
    <t>Hiếu</t>
  </si>
  <si>
    <t>Trương Thị</t>
  </si>
  <si>
    <t>Hồng</t>
  </si>
  <si>
    <t>Lê Thế</t>
  </si>
  <si>
    <t>Huân</t>
  </si>
  <si>
    <t>Mai Thu</t>
  </si>
  <si>
    <t>Hương</t>
  </si>
  <si>
    <t>Hồ Thị</t>
  </si>
  <si>
    <t>Khuyên</t>
  </si>
  <si>
    <t>Phan Anh Tuấn</t>
  </si>
  <si>
    <t>Nguyễn</t>
  </si>
  <si>
    <t>Kính</t>
  </si>
  <si>
    <t>Lê Quang</t>
  </si>
  <si>
    <t>Liêm</t>
  </si>
  <si>
    <t>Phạm Hữu</t>
  </si>
  <si>
    <t>Huỳnh Thị Xuân</t>
  </si>
  <si>
    <t>Mai</t>
  </si>
  <si>
    <t>Trần Giang</t>
  </si>
  <si>
    <t>Nam</t>
  </si>
  <si>
    <t>Nguyễn Thị Huyền</t>
  </si>
  <si>
    <t>Nga</t>
  </si>
  <si>
    <t>Phạm Minh</t>
  </si>
  <si>
    <t>Nghĩa</t>
  </si>
  <si>
    <t>Phan Thị Ngọc</t>
  </si>
  <si>
    <t>Phượng</t>
  </si>
  <si>
    <t>Vũ Như</t>
  </si>
  <si>
    <t>Quỳnh</t>
  </si>
  <si>
    <t>Hồ Văn</t>
  </si>
  <si>
    <t>Sĩ</t>
  </si>
  <si>
    <t>Trần Thế</t>
  </si>
  <si>
    <t>Sơn</t>
  </si>
  <si>
    <t>Nguyễn Anh</t>
  </si>
  <si>
    <t>Tăng</t>
  </si>
  <si>
    <t>Thành</t>
  </si>
  <si>
    <t>Lê Thị Phương</t>
  </si>
  <si>
    <t>Thảo</t>
  </si>
  <si>
    <t>Nguyễn Thị Thanh</t>
  </si>
  <si>
    <t>Lương Xuân</t>
  </si>
  <si>
    <t>Đỗ Thị</t>
  </si>
  <si>
    <t>Thơm</t>
  </si>
  <si>
    <t>Quách Minh</t>
  </si>
  <si>
    <t>Thử</t>
  </si>
  <si>
    <t>Lê Nguyễn Mỹ</t>
  </si>
  <si>
    <t>Trâm</t>
  </si>
  <si>
    <t>Trần Nguyên Bảo</t>
  </si>
  <si>
    <t>Trân</t>
  </si>
  <si>
    <t>Bùi Anh</t>
  </si>
  <si>
    <t>Tuấn</t>
  </si>
  <si>
    <t>Cao Văn</t>
  </si>
  <si>
    <t>Chung Trần Thế</t>
  </si>
  <si>
    <t>Vinh</t>
  </si>
  <si>
    <t>Trịnh Khắc</t>
  </si>
  <si>
    <t>Vũ</t>
  </si>
  <si>
    <t>Giáp Thị</t>
  </si>
  <si>
    <t>Vượng</t>
  </si>
  <si>
    <t>Mai Nguyễn Hoàng</t>
  </si>
  <si>
    <t>Yến</t>
  </si>
  <si>
    <t>19004859</t>
  </si>
  <si>
    <t>19004860</t>
  </si>
  <si>
    <t>19005438</t>
  </si>
  <si>
    <t>19004861</t>
  </si>
  <si>
    <t>19004717</t>
  </si>
  <si>
    <t>19004716</t>
  </si>
  <si>
    <t>19004875</t>
  </si>
  <si>
    <t>19004713</t>
  </si>
  <si>
    <t>19004863</t>
  </si>
  <si>
    <t>19004851</t>
  </si>
  <si>
    <t>19004877</t>
  </si>
  <si>
    <t>19004538</t>
  </si>
  <si>
    <t>19004557</t>
  </si>
  <si>
    <t>19004623</t>
  </si>
  <si>
    <t>19004536</t>
  </si>
  <si>
    <t>19004858</t>
  </si>
  <si>
    <t>19004835</t>
  </si>
  <si>
    <t>19004879</t>
  </si>
  <si>
    <t>19004417</t>
  </si>
  <si>
    <t>19004771</t>
  </si>
  <si>
    <t>19004711</t>
  </si>
  <si>
    <t>19004880</t>
  </si>
  <si>
    <t>19004682</t>
  </si>
  <si>
    <t>19004683</t>
  </si>
  <si>
    <t>19004868</t>
  </si>
  <si>
    <t>19004884</t>
  </si>
  <si>
    <t>19004847</t>
  </si>
  <si>
    <t>19004421</t>
  </si>
  <si>
    <t>19004869</t>
  </si>
  <si>
    <t>19004583</t>
  </si>
  <si>
    <t>19004870</t>
  </si>
  <si>
    <t>19004882</t>
  </si>
  <si>
    <t>19004846</t>
  </si>
  <si>
    <t>19004451</t>
  </si>
  <si>
    <t>19004871</t>
  </si>
  <si>
    <t>19004563</t>
  </si>
  <si>
    <t>19004873</t>
  </si>
  <si>
    <t>19004874</t>
  </si>
  <si>
    <t>19004928</t>
  </si>
  <si>
    <t>19004543</t>
  </si>
  <si>
    <t>19004883</t>
  </si>
  <si>
    <t>MÃ SV</t>
  </si>
  <si>
    <t>8.16</t>
  </si>
  <si>
    <t>8.85</t>
  </si>
  <si>
    <t>7.93</t>
  </si>
  <si>
    <t>8.34</t>
  </si>
  <si>
    <t>7.97</t>
  </si>
  <si>
    <t>8.72</t>
  </si>
  <si>
    <t>8.86</t>
  </si>
  <si>
    <t>7.62</t>
  </si>
  <si>
    <t>8.14</t>
  </si>
  <si>
    <t>7.77</t>
  </si>
  <si>
    <t>8.26</t>
  </si>
  <si>
    <t>8.01</t>
  </si>
  <si>
    <t>7.96</t>
  </si>
  <si>
    <t>8.70</t>
  </si>
  <si>
    <t>8.82</t>
  </si>
  <si>
    <t>8.35</t>
  </si>
  <si>
    <t>7.82</t>
  </si>
  <si>
    <t>8.38</t>
  </si>
  <si>
    <t>8.13</t>
  </si>
  <si>
    <t>8.09</t>
  </si>
  <si>
    <t>8.68</t>
  </si>
  <si>
    <t>7.84</t>
  </si>
  <si>
    <t>8.48</t>
  </si>
  <si>
    <t>8.30</t>
  </si>
  <si>
    <t>7.72</t>
  </si>
  <si>
    <t>8.08</t>
  </si>
  <si>
    <t>8.05</t>
  </si>
  <si>
    <t>7.99</t>
  </si>
  <si>
    <t>8.29</t>
  </si>
  <si>
    <t>7.80</t>
  </si>
  <si>
    <t>8.24</t>
  </si>
  <si>
    <t>8.19</t>
  </si>
  <si>
    <t>7.75</t>
  </si>
  <si>
    <t>8.63</t>
  </si>
  <si>
    <t>Bùi Thị Lan</t>
  </si>
  <si>
    <t>Hoàng Phúc</t>
  </si>
  <si>
    <t>Nguyễn Hồng</t>
  </si>
  <si>
    <t>Đức</t>
  </si>
  <si>
    <t>Nguyễn Minh</t>
  </si>
  <si>
    <t>Nguyễn Thanh</t>
  </si>
  <si>
    <t>Hiền</t>
  </si>
  <si>
    <t>Hóa</t>
  </si>
  <si>
    <t>Phạm Huy</t>
  </si>
  <si>
    <t>Hoàng</t>
  </si>
  <si>
    <t>Tăng Cẩm</t>
  </si>
  <si>
    <t>Huê</t>
  </si>
  <si>
    <t>Lê Thị</t>
  </si>
  <si>
    <t>Huyền</t>
  </si>
  <si>
    <t>Đỗ Thị Phương</t>
  </si>
  <si>
    <t>Khanh</t>
  </si>
  <si>
    <t>Nguyễn Thành</t>
  </si>
  <si>
    <t>Vũ Đức</t>
  </si>
  <si>
    <t>Pháp</t>
  </si>
  <si>
    <t>Cao Thị Hồng</t>
  </si>
  <si>
    <t>Thắm</t>
  </si>
  <si>
    <t>Nguyễn Thị Hồng</t>
  </si>
  <si>
    <t>Võ Đắc</t>
  </si>
  <si>
    <t>Trần Thị Hồng</t>
  </si>
  <si>
    <t>Thu</t>
  </si>
  <si>
    <t>Trần Thị Diễm</t>
  </si>
  <si>
    <t>Thúy</t>
  </si>
  <si>
    <t>Nguyễn Thị</t>
  </si>
  <si>
    <t>Thủy</t>
  </si>
  <si>
    <t>Nguyễn Việt</t>
  </si>
  <si>
    <t>Tiến</t>
  </si>
  <si>
    <t>Trương Việt Khánh</t>
  </si>
  <si>
    <t>Trang</t>
  </si>
  <si>
    <t>Trần Thị Ánh</t>
  </si>
  <si>
    <t>Tuyết</t>
  </si>
  <si>
    <t>Lâm Viết</t>
  </si>
  <si>
    <t>Nguyễn Trung</t>
  </si>
  <si>
    <t>Đặng Thu</t>
  </si>
  <si>
    <t>Hà</t>
  </si>
  <si>
    <t>Hậu</t>
  </si>
  <si>
    <t>Trang Thị Xuân</t>
  </si>
  <si>
    <t>Trịnh Tuấn</t>
  </si>
  <si>
    <t>Vũ</t>
  </si>
  <si>
    <t>Uyên</t>
  </si>
  <si>
    <t>19004447</t>
  </si>
  <si>
    <t>19004637</t>
  </si>
  <si>
    <t>19004537</t>
  </si>
  <si>
    <t>19004896</t>
  </si>
  <si>
    <t>19004893</t>
  </si>
  <si>
    <t>19004546</t>
  </si>
  <si>
    <t>19004635</t>
  </si>
  <si>
    <t>19004898</t>
  </si>
  <si>
    <t>19004478</t>
  </si>
  <si>
    <t>19005135</t>
  </si>
  <si>
    <t>19004900</t>
  </si>
  <si>
    <t>19004902</t>
  </si>
  <si>
    <t>19004620</t>
  </si>
  <si>
    <t>19004498</t>
  </si>
  <si>
    <t>19004772</t>
  </si>
  <si>
    <t>19004473</t>
  </si>
  <si>
    <t>19005151</t>
  </si>
  <si>
    <t>19004909</t>
  </si>
  <si>
    <t>19004642</t>
  </si>
  <si>
    <t>19004912</t>
  </si>
  <si>
    <t>19004606</t>
  </si>
  <si>
    <t>19004452</t>
  </si>
  <si>
    <t>19004624</t>
  </si>
  <si>
    <t>19004643</t>
  </si>
  <si>
    <t>19005152</t>
  </si>
  <si>
    <t>19004636</t>
  </si>
  <si>
    <t>19004560</t>
  </si>
  <si>
    <t>19004497</t>
  </si>
  <si>
    <t>19004522</t>
  </si>
  <si>
    <t>8.00</t>
  </si>
  <si>
    <t>7.63</t>
  </si>
  <si>
    <t>8.33</t>
  </si>
  <si>
    <t>8.22</t>
  </si>
  <si>
    <t>8.93</t>
  </si>
  <si>
    <t>7.57</t>
  </si>
  <si>
    <t>7.67</t>
  </si>
  <si>
    <t>8.23</t>
  </si>
  <si>
    <t>7.64</t>
  </si>
  <si>
    <t>7.65</t>
  </si>
  <si>
    <t>8.78</t>
  </si>
  <si>
    <t>8.31</t>
  </si>
  <si>
    <t>8.32</t>
  </si>
  <si>
    <t>8.25</t>
  </si>
  <si>
    <t>8.06</t>
  </si>
  <si>
    <t>7.86</t>
  </si>
  <si>
    <t>7.78</t>
  </si>
  <si>
    <t>7.59</t>
  </si>
  <si>
    <t>8.21</t>
  </si>
  <si>
    <t xml:space="preserve">      Tạ Minh Cường</t>
  </si>
  <si>
    <t xml:space="preserve">        Lâm Viết Dũng</t>
  </si>
  <si>
    <t xml:space="preserve">         Nguyễn Văn Tấn</t>
  </si>
  <si>
    <t>Lớp:  19T5-THU2   Sĩ số:  29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</si>
</sst>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Times New Roman"/>
    </font>
    <font>
      <sz val="11"/>
      <name val="Times New Roman"/>
      <family val="1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8" fillId="0" borderId="0" xfId="0" applyFont="1" applyAlignment="1"/>
    <xf numFmtId="0" fontId="8" fillId="0" borderId="0" xfId="0" applyFont="1"/>
    <xf numFmtId="0" fontId="10" fillId="0" borderId="0" xfId="0" applyFont="1" applyAlignment="1"/>
    <xf numFmtId="0" fontId="11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3" fillId="2" borderId="14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/>
    <xf numFmtId="0" fontId="5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2" fillId="0" borderId="0" xfId="0" applyFont="1" applyAlignment="1">
      <alignment horizontal="center"/>
    </xf>
    <xf numFmtId="0" fontId="5" fillId="0" borderId="0" xfId="0" applyFont="1"/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3" fillId="0" borderId="14" xfId="0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3" fillId="0" borderId="2" xfId="0" applyFont="1" applyFill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22" xfId="0" applyBorder="1" applyAlignment="1">
      <alignment wrapText="1"/>
    </xf>
    <xf numFmtId="0" fontId="5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57150</xdr:rowOff>
    </xdr:from>
    <xdr:to>
      <xdr:col>2</xdr:col>
      <xdr:colOff>971550</xdr:colOff>
      <xdr:row>3</xdr:row>
      <xdr:rowOff>57150</xdr:rowOff>
    </xdr:to>
    <xdr:sp macro="" textlink="">
      <xdr:nvSpPr>
        <xdr:cNvPr id="20" name="Line 109"/>
        <xdr:cNvSpPr>
          <a:spLocks noChangeShapeType="1"/>
        </xdr:cNvSpPr>
      </xdr:nvSpPr>
      <xdr:spPr bwMode="auto">
        <a:xfrm>
          <a:off x="1085850" y="2199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</xdr:row>
      <xdr:rowOff>219075</xdr:rowOff>
    </xdr:from>
    <xdr:to>
      <xdr:col>8</xdr:col>
      <xdr:colOff>485775</xdr:colOff>
      <xdr:row>1</xdr:row>
      <xdr:rowOff>219075</xdr:rowOff>
    </xdr:to>
    <xdr:sp macro="" textlink="">
      <xdr:nvSpPr>
        <xdr:cNvPr id="21" name="Line 110"/>
        <xdr:cNvSpPr>
          <a:spLocks noChangeShapeType="1"/>
        </xdr:cNvSpPr>
      </xdr:nvSpPr>
      <xdr:spPr bwMode="auto">
        <a:xfrm>
          <a:off x="3600450" y="216979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57150</xdr:rowOff>
    </xdr:from>
    <xdr:to>
      <xdr:col>2</xdr:col>
      <xdr:colOff>971550</xdr:colOff>
      <xdr:row>3</xdr:row>
      <xdr:rowOff>57150</xdr:rowOff>
    </xdr:to>
    <xdr:sp macro="" textlink="">
      <xdr:nvSpPr>
        <xdr:cNvPr id="2" name="Line 109"/>
        <xdr:cNvSpPr>
          <a:spLocks noChangeShapeType="1"/>
        </xdr:cNvSpPr>
      </xdr:nvSpPr>
      <xdr:spPr bwMode="auto">
        <a:xfrm>
          <a:off x="1152525" y="657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</xdr:row>
      <xdr:rowOff>219075</xdr:rowOff>
    </xdr:from>
    <xdr:to>
      <xdr:col>8</xdr:col>
      <xdr:colOff>485775</xdr:colOff>
      <xdr:row>1</xdr:row>
      <xdr:rowOff>219075</xdr:rowOff>
    </xdr:to>
    <xdr:sp macro="" textlink="">
      <xdr:nvSpPr>
        <xdr:cNvPr id="3" name="Line 110"/>
        <xdr:cNvSpPr>
          <a:spLocks noChangeShapeType="1"/>
        </xdr:cNvSpPr>
      </xdr:nvSpPr>
      <xdr:spPr bwMode="auto">
        <a:xfrm>
          <a:off x="3771900" y="409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0"/>
  <sheetViews>
    <sheetView tabSelected="1" view="pageBreakPreview" topLeftCell="A49" zoomScaleNormal="100" workbookViewId="0">
      <selection activeCell="F55" sqref="F55"/>
    </sheetView>
  </sheetViews>
  <sheetFormatPr defaultRowHeight="15" x14ac:dyDescent="0.25"/>
  <cols>
    <col min="1" max="1" width="7" style="1" customWidth="1"/>
    <col min="2" max="2" width="11.83203125" style="67" customWidth="1"/>
    <col min="3" max="3" width="24.5" style="1" bestFit="1" customWidth="1"/>
    <col min="4" max="4" width="9.1640625" style="1" customWidth="1"/>
    <col min="5" max="5" width="9.83203125" style="67" customWidth="1"/>
    <col min="6" max="6" width="11.33203125" style="67" customWidth="1"/>
    <col min="7" max="8" width="9.83203125" style="1" customWidth="1"/>
    <col min="9" max="9" width="20.1640625" style="1" customWidth="1"/>
    <col min="10" max="10" width="9.33203125" style="1" customWidth="1"/>
    <col min="11" max="16384" width="9.33203125" style="1"/>
  </cols>
  <sheetData>
    <row r="1" spans="1:19" ht="18" customHeight="1" x14ac:dyDescent="0.25">
      <c r="A1" s="59" t="s">
        <v>19</v>
      </c>
      <c r="B1" s="59"/>
      <c r="C1" s="59"/>
      <c r="D1" s="59"/>
      <c r="E1" s="60" t="s">
        <v>0</v>
      </c>
      <c r="F1" s="60"/>
      <c r="G1" s="60"/>
      <c r="H1" s="60"/>
      <c r="I1" s="60"/>
      <c r="J1" s="2"/>
      <c r="K1" s="2"/>
      <c r="L1" s="2"/>
      <c r="M1" s="2"/>
      <c r="N1" s="2"/>
      <c r="O1" s="2"/>
    </row>
    <row r="2" spans="1:19" ht="14.25" customHeight="1" x14ac:dyDescent="0.25">
      <c r="A2" s="41" t="s">
        <v>20</v>
      </c>
      <c r="B2" s="41"/>
      <c r="C2" s="41"/>
      <c r="D2" s="41"/>
      <c r="E2" s="61" t="s">
        <v>1</v>
      </c>
      <c r="F2" s="61"/>
      <c r="G2" s="61"/>
      <c r="H2" s="61"/>
      <c r="I2" s="61"/>
      <c r="J2" s="2"/>
      <c r="K2" s="2"/>
      <c r="L2" s="2"/>
      <c r="M2" s="2"/>
      <c r="N2" s="2"/>
      <c r="O2" s="2"/>
    </row>
    <row r="3" spans="1:19" ht="15" customHeight="1" x14ac:dyDescent="0.25">
      <c r="A3" s="41" t="s">
        <v>21</v>
      </c>
      <c r="B3" s="41"/>
      <c r="C3" s="41"/>
      <c r="D3" s="41"/>
      <c r="E3" s="41"/>
      <c r="F3" s="41"/>
      <c r="G3" s="41"/>
      <c r="H3" s="41"/>
      <c r="I3" s="41"/>
      <c r="J3" s="2"/>
      <c r="K3" s="2"/>
      <c r="L3" s="2"/>
      <c r="M3" s="2"/>
      <c r="N3" s="2"/>
      <c r="O3" s="2"/>
    </row>
    <row r="4" spans="1:19" s="4" customFormat="1" ht="15" customHeight="1" x14ac:dyDescent="0.25">
      <c r="A4" s="62"/>
      <c r="B4" s="62"/>
      <c r="C4" s="62"/>
      <c r="D4" s="62"/>
      <c r="E4" s="70"/>
      <c r="F4" s="70"/>
      <c r="J4" s="3"/>
      <c r="K4" s="3"/>
      <c r="L4" s="3"/>
      <c r="M4" s="3"/>
      <c r="N4" s="3"/>
      <c r="O4" s="3"/>
    </row>
    <row r="5" spans="1:19" ht="24.95" customHeight="1" x14ac:dyDescent="0.3">
      <c r="A5" s="63" t="s">
        <v>2</v>
      </c>
      <c r="B5" s="63"/>
      <c r="C5" s="63"/>
      <c r="D5" s="63"/>
      <c r="E5" s="63"/>
      <c r="F5" s="63"/>
      <c r="G5" s="63"/>
      <c r="H5" s="63"/>
      <c r="I5" s="63"/>
      <c r="J5" s="5"/>
      <c r="K5" s="5"/>
      <c r="L5" s="5"/>
      <c r="M5" s="5"/>
      <c r="N5" s="5"/>
      <c r="O5" s="5"/>
    </row>
    <row r="6" spans="1:19" s="7" customFormat="1" ht="20.100000000000001" customHeight="1" x14ac:dyDescent="0.3">
      <c r="A6" s="63" t="s">
        <v>36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</row>
    <row r="7" spans="1:19" s="7" customFormat="1" ht="20.100000000000001" customHeight="1" x14ac:dyDescent="0.3">
      <c r="A7" s="42" t="s">
        <v>35</v>
      </c>
      <c r="B7" s="42"/>
      <c r="C7" s="42"/>
      <c r="D7" s="42"/>
      <c r="E7" s="42"/>
      <c r="F7" s="42"/>
      <c r="G7" s="42"/>
      <c r="H7" s="42"/>
      <c r="I7" s="42"/>
      <c r="J7" s="8"/>
      <c r="K7" s="8"/>
      <c r="L7" s="8"/>
      <c r="M7" s="8"/>
      <c r="N7" s="8"/>
      <c r="O7" s="8"/>
    </row>
    <row r="8" spans="1:19" s="7" customFormat="1" ht="9.9499999999999993" customHeight="1" x14ac:dyDescent="0.3">
      <c r="A8" s="9"/>
      <c r="B8" s="39"/>
      <c r="C8" s="9"/>
      <c r="D8" s="9"/>
      <c r="E8" s="39"/>
      <c r="F8" s="39"/>
      <c r="G8" s="9"/>
      <c r="H8" s="9"/>
      <c r="I8" s="9"/>
      <c r="J8" s="8"/>
      <c r="K8" s="8"/>
      <c r="L8" s="8"/>
      <c r="M8" s="8"/>
      <c r="N8" s="8"/>
      <c r="O8" s="8"/>
    </row>
    <row r="9" spans="1:19" s="10" customFormat="1" ht="18" customHeight="1" x14ac:dyDescent="0.2">
      <c r="A9" s="43" t="s">
        <v>32</v>
      </c>
      <c r="B9" s="43" t="s">
        <v>150</v>
      </c>
      <c r="C9" s="45" t="s">
        <v>3</v>
      </c>
      <c r="D9" s="46"/>
      <c r="E9" s="49" t="s">
        <v>4</v>
      </c>
      <c r="F9" s="50"/>
      <c r="G9" s="49" t="s">
        <v>5</v>
      </c>
      <c r="H9" s="50"/>
      <c r="I9" s="51" t="s">
        <v>6</v>
      </c>
    </row>
    <row r="10" spans="1:19" s="10" customFormat="1" ht="30" customHeight="1" x14ac:dyDescent="0.2">
      <c r="A10" s="44"/>
      <c r="B10" s="65"/>
      <c r="C10" s="47"/>
      <c r="D10" s="48"/>
      <c r="E10" s="11" t="s">
        <v>7</v>
      </c>
      <c r="F10" s="11" t="s">
        <v>8</v>
      </c>
      <c r="G10" s="11" t="s">
        <v>7</v>
      </c>
      <c r="H10" s="11" t="s">
        <v>8</v>
      </c>
      <c r="I10" s="44"/>
      <c r="S10" s="10">
        <v>0</v>
      </c>
    </row>
    <row r="11" spans="1:19" s="10" customFormat="1" ht="22.5" customHeight="1" x14ac:dyDescent="0.2">
      <c r="A11" s="12">
        <v>1</v>
      </c>
      <c r="B11" s="66" t="s">
        <v>109</v>
      </c>
      <c r="C11" s="64" t="s">
        <v>37</v>
      </c>
      <c r="D11" s="64" t="s">
        <v>28</v>
      </c>
      <c r="E11" s="12">
        <v>82</v>
      </c>
      <c r="F11" s="12" t="str">
        <f>IF(E11&gt;=90,"Xuất sắc",IF(E11&gt;=80,"Tốt",IF(E11&gt;=70,"Khá",IF(E11&gt;=50,"Trung bình","Yếu"))))</f>
        <v>Tốt</v>
      </c>
      <c r="G11" s="13"/>
      <c r="H11" s="13"/>
      <c r="I11" s="13"/>
      <c r="K11" s="69" t="s">
        <v>151</v>
      </c>
    </row>
    <row r="12" spans="1:19" s="10" customFormat="1" ht="22.5" customHeight="1" x14ac:dyDescent="0.2">
      <c r="A12" s="12">
        <v>2</v>
      </c>
      <c r="B12" s="66" t="s">
        <v>110</v>
      </c>
      <c r="C12" s="64" t="s">
        <v>38</v>
      </c>
      <c r="D12" s="64" t="s">
        <v>23</v>
      </c>
      <c r="E12" s="12">
        <v>90</v>
      </c>
      <c r="F12" s="12" t="str">
        <f t="shared" ref="F12:F51" si="0">IF(E12&gt;=90,"Xuất sắc",IF(E12&gt;=80,"Tốt",IF(E12&gt;=70,"Khá",IF(E12&gt;=50,"Trung bình","Yếu"))))</f>
        <v>Xuất sắc</v>
      </c>
      <c r="G12" s="13"/>
      <c r="H12" s="13"/>
      <c r="I12" s="13"/>
      <c r="K12" s="69" t="s">
        <v>152</v>
      </c>
    </row>
    <row r="13" spans="1:19" s="10" customFormat="1" ht="22.5" customHeight="1" x14ac:dyDescent="0.2">
      <c r="A13" s="12">
        <v>3</v>
      </c>
      <c r="B13" s="66" t="s">
        <v>111</v>
      </c>
      <c r="C13" s="64" t="s">
        <v>39</v>
      </c>
      <c r="D13" s="64" t="s">
        <v>40</v>
      </c>
      <c r="E13" s="12">
        <v>80</v>
      </c>
      <c r="F13" s="12" t="str">
        <f t="shared" si="0"/>
        <v>Tốt</v>
      </c>
      <c r="G13" s="13"/>
      <c r="H13" s="13"/>
      <c r="I13" s="14"/>
      <c r="K13" s="69" t="s">
        <v>153</v>
      </c>
    </row>
    <row r="14" spans="1:19" s="10" customFormat="1" ht="22.5" customHeight="1" x14ac:dyDescent="0.2">
      <c r="A14" s="12">
        <v>4</v>
      </c>
      <c r="B14" s="66" t="s">
        <v>112</v>
      </c>
      <c r="C14" s="64" t="s">
        <v>41</v>
      </c>
      <c r="D14" s="64" t="s">
        <v>40</v>
      </c>
      <c r="E14" s="12">
        <v>83</v>
      </c>
      <c r="F14" s="12" t="str">
        <f t="shared" si="0"/>
        <v>Tốt</v>
      </c>
      <c r="G14" s="13"/>
      <c r="H14" s="13"/>
      <c r="I14" s="13"/>
      <c r="K14" s="69" t="s">
        <v>154</v>
      </c>
    </row>
    <row r="15" spans="1:19" s="10" customFormat="1" ht="22.5" customHeight="1" x14ac:dyDescent="0.2">
      <c r="A15" s="12">
        <v>5</v>
      </c>
      <c r="B15" s="66" t="s">
        <v>113</v>
      </c>
      <c r="C15" s="64" t="s">
        <v>42</v>
      </c>
      <c r="D15" s="64" t="s">
        <v>43</v>
      </c>
      <c r="E15" s="12">
        <v>80</v>
      </c>
      <c r="F15" s="12" t="str">
        <f t="shared" si="0"/>
        <v>Tốt</v>
      </c>
      <c r="G15" s="13"/>
      <c r="H15" s="13"/>
      <c r="I15" s="13"/>
      <c r="K15" s="69" t="s">
        <v>155</v>
      </c>
    </row>
    <row r="16" spans="1:19" s="10" customFormat="1" ht="22.5" customHeight="1" x14ac:dyDescent="0.2">
      <c r="A16" s="12">
        <v>6</v>
      </c>
      <c r="B16" s="66" t="s">
        <v>114</v>
      </c>
      <c r="C16" s="64" t="s">
        <v>44</v>
      </c>
      <c r="D16" s="64" t="s">
        <v>43</v>
      </c>
      <c r="E16" s="12">
        <v>88</v>
      </c>
      <c r="F16" s="12" t="str">
        <f t="shared" si="0"/>
        <v>Tốt</v>
      </c>
      <c r="G16" s="13"/>
      <c r="H16" s="13"/>
      <c r="I16" s="13"/>
      <c r="K16" s="69" t="s">
        <v>156</v>
      </c>
    </row>
    <row r="17" spans="1:15" s="10" customFormat="1" ht="22.5" customHeight="1" x14ac:dyDescent="0.2">
      <c r="A17" s="12">
        <v>7</v>
      </c>
      <c r="B17" s="66" t="s">
        <v>115</v>
      </c>
      <c r="C17" s="64" t="s">
        <v>45</v>
      </c>
      <c r="D17" s="64" t="s">
        <v>46</v>
      </c>
      <c r="E17" s="12">
        <v>91</v>
      </c>
      <c r="F17" s="12" t="str">
        <f t="shared" si="0"/>
        <v>Xuất sắc</v>
      </c>
      <c r="G17" s="13"/>
      <c r="H17" s="13"/>
      <c r="I17" s="14"/>
      <c r="K17" s="69" t="s">
        <v>157</v>
      </c>
    </row>
    <row r="18" spans="1:15" s="10" customFormat="1" ht="22.5" customHeight="1" x14ac:dyDescent="0.2">
      <c r="A18" s="12">
        <v>8</v>
      </c>
      <c r="B18" s="66" t="s">
        <v>116</v>
      </c>
      <c r="C18" s="64" t="s">
        <v>47</v>
      </c>
      <c r="D18" s="64" t="s">
        <v>48</v>
      </c>
      <c r="E18" s="12">
        <v>78</v>
      </c>
      <c r="F18" s="12" t="str">
        <f t="shared" si="0"/>
        <v>Khá</v>
      </c>
      <c r="G18" s="13"/>
      <c r="H18" s="13"/>
      <c r="I18" s="15"/>
      <c r="K18" s="69" t="s">
        <v>158</v>
      </c>
    </row>
    <row r="19" spans="1:15" s="35" customFormat="1" ht="22.5" customHeight="1" x14ac:dyDescent="0.2">
      <c r="A19" s="12">
        <v>9</v>
      </c>
      <c r="B19" s="66" t="s">
        <v>117</v>
      </c>
      <c r="C19" s="64" t="s">
        <v>49</v>
      </c>
      <c r="D19" s="64" t="s">
        <v>50</v>
      </c>
      <c r="E19" s="32">
        <v>82</v>
      </c>
      <c r="F19" s="32" t="str">
        <f t="shared" si="0"/>
        <v>Tốt</v>
      </c>
      <c r="G19" s="33"/>
      <c r="H19" s="33"/>
      <c r="I19" s="34"/>
      <c r="K19" s="69" t="s">
        <v>159</v>
      </c>
    </row>
    <row r="20" spans="1:15" s="10" customFormat="1" ht="22.5" customHeight="1" x14ac:dyDescent="0.2">
      <c r="A20" s="12">
        <v>10</v>
      </c>
      <c r="B20" s="66" t="s">
        <v>118</v>
      </c>
      <c r="C20" s="64" t="s">
        <v>51</v>
      </c>
      <c r="D20" s="64" t="s">
        <v>52</v>
      </c>
      <c r="E20" s="12">
        <v>78</v>
      </c>
      <c r="F20" s="12" t="str">
        <f t="shared" si="0"/>
        <v>Khá</v>
      </c>
      <c r="G20" s="13"/>
      <c r="H20" s="13"/>
      <c r="I20" s="13"/>
      <c r="K20" s="69" t="s">
        <v>160</v>
      </c>
      <c r="O20" s="10">
        <v>0</v>
      </c>
    </row>
    <row r="21" spans="1:15" s="10" customFormat="1" ht="22.5" customHeight="1" x14ac:dyDescent="0.2">
      <c r="A21" s="12">
        <v>11</v>
      </c>
      <c r="B21" s="66" t="s">
        <v>119</v>
      </c>
      <c r="C21" s="64" t="s">
        <v>53</v>
      </c>
      <c r="D21" s="64" t="s">
        <v>54</v>
      </c>
      <c r="E21" s="12">
        <v>83</v>
      </c>
      <c r="F21" s="12" t="str">
        <f t="shared" si="0"/>
        <v>Tốt</v>
      </c>
      <c r="G21" s="13"/>
      <c r="H21" s="13"/>
      <c r="I21" s="13"/>
      <c r="K21" s="69" t="s">
        <v>154</v>
      </c>
    </row>
    <row r="22" spans="1:15" s="10" customFormat="1" ht="22.5" customHeight="1" x14ac:dyDescent="0.2">
      <c r="A22" s="12">
        <v>12</v>
      </c>
      <c r="B22" s="66" t="s">
        <v>120</v>
      </c>
      <c r="C22" s="64" t="s">
        <v>55</v>
      </c>
      <c r="D22" s="64" t="s">
        <v>56</v>
      </c>
      <c r="E22" s="12">
        <v>83</v>
      </c>
      <c r="F22" s="12" t="str">
        <f t="shared" si="0"/>
        <v>Tốt</v>
      </c>
      <c r="G22" s="13"/>
      <c r="H22" s="13"/>
      <c r="I22" s="13"/>
      <c r="K22" s="69" t="s">
        <v>161</v>
      </c>
    </row>
    <row r="23" spans="1:15" s="10" customFormat="1" ht="22.5" customHeight="1" x14ac:dyDescent="0.2">
      <c r="A23" s="12">
        <v>13</v>
      </c>
      <c r="B23" s="66" t="s">
        <v>121</v>
      </c>
      <c r="C23" s="64" t="s">
        <v>57</v>
      </c>
      <c r="D23" s="64" t="s">
        <v>58</v>
      </c>
      <c r="E23" s="12">
        <v>81</v>
      </c>
      <c r="F23" s="12" t="str">
        <f t="shared" si="0"/>
        <v>Tốt</v>
      </c>
      <c r="G23" s="13"/>
      <c r="H23" s="13"/>
      <c r="I23" s="13"/>
      <c r="K23" s="69" t="s">
        <v>162</v>
      </c>
    </row>
    <row r="24" spans="1:15" s="10" customFormat="1" ht="22.5" customHeight="1" x14ac:dyDescent="0.2">
      <c r="A24" s="12">
        <v>14</v>
      </c>
      <c r="B24" s="66" t="s">
        <v>122</v>
      </c>
      <c r="C24" s="64" t="s">
        <v>59</v>
      </c>
      <c r="D24" s="64" t="s">
        <v>60</v>
      </c>
      <c r="E24" s="12">
        <v>80</v>
      </c>
      <c r="F24" s="12" t="str">
        <f t="shared" si="0"/>
        <v>Tốt</v>
      </c>
      <c r="G24" s="13"/>
      <c r="H24" s="13"/>
      <c r="I24" s="13"/>
      <c r="K24" s="69" t="s">
        <v>153</v>
      </c>
    </row>
    <row r="25" spans="1:15" s="10" customFormat="1" ht="22.5" customHeight="1" x14ac:dyDescent="0.2">
      <c r="A25" s="12">
        <v>15</v>
      </c>
      <c r="B25" s="66" t="s">
        <v>123</v>
      </c>
      <c r="C25" s="64" t="s">
        <v>61</v>
      </c>
      <c r="D25" s="64" t="s">
        <v>25</v>
      </c>
      <c r="E25" s="12">
        <v>80</v>
      </c>
      <c r="F25" s="12" t="str">
        <f t="shared" si="0"/>
        <v>Tốt</v>
      </c>
      <c r="G25" s="13"/>
      <c r="H25" s="13"/>
      <c r="I25" s="13"/>
      <c r="K25" s="69" t="s">
        <v>163</v>
      </c>
    </row>
    <row r="26" spans="1:15" s="10" customFormat="1" ht="22.5" customHeight="1" x14ac:dyDescent="0.2">
      <c r="A26" s="12">
        <v>16</v>
      </c>
      <c r="B26" s="66" t="s">
        <v>124</v>
      </c>
      <c r="C26" s="64" t="s">
        <v>62</v>
      </c>
      <c r="D26" s="64" t="s">
        <v>63</v>
      </c>
      <c r="E26" s="12">
        <v>87</v>
      </c>
      <c r="F26" s="12" t="str">
        <f t="shared" si="0"/>
        <v>Tốt</v>
      </c>
      <c r="G26" s="13"/>
      <c r="H26" s="13"/>
      <c r="I26" s="13"/>
      <c r="K26" s="69" t="s">
        <v>164</v>
      </c>
    </row>
    <row r="27" spans="1:15" s="10" customFormat="1" ht="22.5" customHeight="1" x14ac:dyDescent="0.2">
      <c r="A27" s="12">
        <v>17</v>
      </c>
      <c r="B27" s="66" t="s">
        <v>125</v>
      </c>
      <c r="C27" s="64" t="s">
        <v>64</v>
      </c>
      <c r="D27" s="64" t="s">
        <v>65</v>
      </c>
      <c r="E27" s="12">
        <v>88</v>
      </c>
      <c r="F27" s="12" t="str">
        <f t="shared" si="0"/>
        <v>Tốt</v>
      </c>
      <c r="G27" s="13"/>
      <c r="H27" s="13"/>
      <c r="I27" s="13"/>
      <c r="K27" s="69" t="s">
        <v>165</v>
      </c>
    </row>
    <row r="28" spans="1:15" s="10" customFormat="1" ht="22.5" customHeight="1" x14ac:dyDescent="0.2">
      <c r="A28" s="12">
        <v>18</v>
      </c>
      <c r="B28" s="66" t="s">
        <v>126</v>
      </c>
      <c r="C28" s="64" t="s">
        <v>66</v>
      </c>
      <c r="D28" s="64" t="s">
        <v>26</v>
      </c>
      <c r="E28" s="12">
        <v>91</v>
      </c>
      <c r="F28" s="12" t="str">
        <f t="shared" si="0"/>
        <v>Xuất sắc</v>
      </c>
      <c r="G28" s="13"/>
      <c r="H28" s="13"/>
      <c r="I28" s="13"/>
      <c r="K28" s="69" t="s">
        <v>157</v>
      </c>
    </row>
    <row r="29" spans="1:15" s="10" customFormat="1" ht="22.5" customHeight="1" x14ac:dyDescent="0.2">
      <c r="A29" s="12">
        <v>19</v>
      </c>
      <c r="B29" s="66" t="s">
        <v>127</v>
      </c>
      <c r="C29" s="64" t="s">
        <v>67</v>
      </c>
      <c r="D29" s="64" t="s">
        <v>68</v>
      </c>
      <c r="E29" s="12">
        <v>80</v>
      </c>
      <c r="F29" s="12" t="str">
        <f t="shared" si="0"/>
        <v>Tốt</v>
      </c>
      <c r="G29" s="13"/>
      <c r="H29" s="13"/>
      <c r="I29" s="13"/>
      <c r="K29" s="69" t="s">
        <v>155</v>
      </c>
    </row>
    <row r="30" spans="1:15" s="10" customFormat="1" ht="22.5" customHeight="1" x14ac:dyDescent="0.2">
      <c r="A30" s="12">
        <v>20</v>
      </c>
      <c r="B30" s="66" t="s">
        <v>128</v>
      </c>
      <c r="C30" s="64" t="s">
        <v>69</v>
      </c>
      <c r="D30" s="64" t="s">
        <v>70</v>
      </c>
      <c r="E30" s="12">
        <v>83</v>
      </c>
      <c r="F30" s="12" t="str">
        <f t="shared" si="0"/>
        <v>Tốt</v>
      </c>
      <c r="G30" s="13"/>
      <c r="H30" s="13"/>
      <c r="I30" s="13"/>
      <c r="K30" s="69" t="s">
        <v>166</v>
      </c>
    </row>
    <row r="31" spans="1:15" s="35" customFormat="1" ht="22.5" customHeight="1" x14ac:dyDescent="0.2">
      <c r="A31" s="12">
        <v>21</v>
      </c>
      <c r="B31" s="66" t="s">
        <v>129</v>
      </c>
      <c r="C31" s="64" t="s">
        <v>71</v>
      </c>
      <c r="D31" s="64" t="s">
        <v>72</v>
      </c>
      <c r="E31" s="32">
        <v>80</v>
      </c>
      <c r="F31" s="32" t="str">
        <f t="shared" si="0"/>
        <v>Tốt</v>
      </c>
      <c r="G31" s="33"/>
      <c r="H31" s="33"/>
      <c r="I31" s="36"/>
      <c r="K31" s="69" t="s">
        <v>167</v>
      </c>
    </row>
    <row r="32" spans="1:15" s="10" customFormat="1" ht="22.5" customHeight="1" x14ac:dyDescent="0.2">
      <c r="A32" s="12">
        <v>22</v>
      </c>
      <c r="B32" s="66" t="s">
        <v>130</v>
      </c>
      <c r="C32" s="64" t="s">
        <v>73</v>
      </c>
      <c r="D32" s="64" t="s">
        <v>74</v>
      </c>
      <c r="E32" s="12">
        <v>85</v>
      </c>
      <c r="F32" s="12" t="str">
        <f t="shared" si="0"/>
        <v>Tốt</v>
      </c>
      <c r="G32" s="13"/>
      <c r="H32" s="13"/>
      <c r="I32" s="13"/>
      <c r="K32" s="69" t="s">
        <v>168</v>
      </c>
    </row>
    <row r="33" spans="1:11" s="10" customFormat="1" ht="22.5" customHeight="1" x14ac:dyDescent="0.2">
      <c r="A33" s="12">
        <v>23</v>
      </c>
      <c r="B33" s="66" t="s">
        <v>131</v>
      </c>
      <c r="C33" s="64" t="s">
        <v>75</v>
      </c>
      <c r="D33" s="64" t="s">
        <v>76</v>
      </c>
      <c r="E33" s="12">
        <v>82</v>
      </c>
      <c r="F33" s="12" t="str">
        <f t="shared" si="0"/>
        <v>Tốt</v>
      </c>
      <c r="G33" s="13"/>
      <c r="H33" s="13"/>
      <c r="I33" s="13"/>
      <c r="K33" s="69" t="s">
        <v>169</v>
      </c>
    </row>
    <row r="34" spans="1:11" s="10" customFormat="1" ht="22.5" customHeight="1" x14ac:dyDescent="0.2">
      <c r="A34" s="12">
        <v>24</v>
      </c>
      <c r="B34" s="66" t="s">
        <v>132</v>
      </c>
      <c r="C34" s="64" t="s">
        <v>77</v>
      </c>
      <c r="D34" s="64" t="s">
        <v>78</v>
      </c>
      <c r="E34" s="12">
        <v>81</v>
      </c>
      <c r="F34" s="12" t="str">
        <f t="shared" si="0"/>
        <v>Tốt</v>
      </c>
      <c r="G34" s="13"/>
      <c r="H34" s="13"/>
      <c r="I34" s="13"/>
      <c r="K34" s="69" t="s">
        <v>170</v>
      </c>
    </row>
    <row r="35" spans="1:11" s="10" customFormat="1" ht="22.5" customHeight="1" x14ac:dyDescent="0.2">
      <c r="A35" s="12">
        <v>25</v>
      </c>
      <c r="B35" s="66" t="s">
        <v>133</v>
      </c>
      <c r="C35" s="64" t="s">
        <v>79</v>
      </c>
      <c r="D35" s="64" t="s">
        <v>80</v>
      </c>
      <c r="E35" s="12">
        <v>87</v>
      </c>
      <c r="F35" s="12" t="str">
        <f t="shared" si="0"/>
        <v>Tốt</v>
      </c>
      <c r="G35" s="13"/>
      <c r="H35" s="13"/>
      <c r="I35" s="13"/>
      <c r="K35" s="69" t="s">
        <v>171</v>
      </c>
    </row>
    <row r="36" spans="1:11" s="10" customFormat="1" ht="22.5" customHeight="1" x14ac:dyDescent="0.2">
      <c r="A36" s="12">
        <v>26</v>
      </c>
      <c r="B36" s="66" t="s">
        <v>134</v>
      </c>
      <c r="C36" s="64" t="s">
        <v>81</v>
      </c>
      <c r="D36" s="64" t="s">
        <v>82</v>
      </c>
      <c r="E36" s="12">
        <v>79</v>
      </c>
      <c r="F36" s="12" t="str">
        <f t="shared" si="0"/>
        <v>Khá</v>
      </c>
      <c r="G36" s="13"/>
      <c r="H36" s="13"/>
      <c r="I36" s="13"/>
      <c r="K36" s="69" t="s">
        <v>172</v>
      </c>
    </row>
    <row r="37" spans="1:11" s="10" customFormat="1" ht="22.5" customHeight="1" x14ac:dyDescent="0.2">
      <c r="A37" s="12">
        <v>27</v>
      </c>
      <c r="B37" s="66" t="s">
        <v>135</v>
      </c>
      <c r="C37" s="64" t="s">
        <v>83</v>
      </c>
      <c r="D37" s="64" t="s">
        <v>84</v>
      </c>
      <c r="E37" s="12">
        <v>85</v>
      </c>
      <c r="F37" s="12" t="str">
        <f t="shared" si="0"/>
        <v>Tốt</v>
      </c>
      <c r="G37" s="13"/>
      <c r="H37" s="13"/>
      <c r="I37" s="13"/>
      <c r="K37" s="69" t="s">
        <v>173</v>
      </c>
    </row>
    <row r="38" spans="1:11" s="10" customFormat="1" ht="22.5" customHeight="1" x14ac:dyDescent="0.2">
      <c r="A38" s="12">
        <v>28</v>
      </c>
      <c r="B38" s="66" t="s">
        <v>136</v>
      </c>
      <c r="C38" s="64" t="s">
        <v>27</v>
      </c>
      <c r="D38" s="64" t="s">
        <v>85</v>
      </c>
      <c r="E38" s="12">
        <v>83</v>
      </c>
      <c r="F38" s="12" t="str">
        <f t="shared" si="0"/>
        <v>Tốt</v>
      </c>
      <c r="G38" s="13"/>
      <c r="H38" s="13"/>
      <c r="I38" s="13"/>
      <c r="K38" s="69" t="s">
        <v>174</v>
      </c>
    </row>
    <row r="39" spans="1:11" s="10" customFormat="1" ht="22.5" customHeight="1" x14ac:dyDescent="0.2">
      <c r="A39" s="12">
        <v>29</v>
      </c>
      <c r="B39" s="66" t="s">
        <v>137</v>
      </c>
      <c r="C39" s="64" t="s">
        <v>86</v>
      </c>
      <c r="D39" s="64" t="s">
        <v>87</v>
      </c>
      <c r="E39" s="12">
        <v>81</v>
      </c>
      <c r="F39" s="12" t="str">
        <f t="shared" si="0"/>
        <v>Tốt</v>
      </c>
      <c r="G39" s="13"/>
      <c r="H39" s="13"/>
      <c r="I39" s="13"/>
      <c r="K39" s="69" t="s">
        <v>170</v>
      </c>
    </row>
    <row r="40" spans="1:11" s="10" customFormat="1" ht="22.5" customHeight="1" x14ac:dyDescent="0.2">
      <c r="A40" s="12">
        <v>30</v>
      </c>
      <c r="B40" s="66" t="s">
        <v>138</v>
      </c>
      <c r="C40" s="64" t="s">
        <v>88</v>
      </c>
      <c r="D40" s="64" t="s">
        <v>87</v>
      </c>
      <c r="E40" s="12">
        <v>82</v>
      </c>
      <c r="F40" s="12" t="str">
        <f t="shared" si="0"/>
        <v>Tốt</v>
      </c>
      <c r="G40" s="13"/>
      <c r="H40" s="13"/>
      <c r="I40" s="13"/>
      <c r="K40" s="69" t="s">
        <v>151</v>
      </c>
    </row>
    <row r="41" spans="1:11" s="10" customFormat="1" ht="22.5" customHeight="1" x14ac:dyDescent="0.2">
      <c r="A41" s="12">
        <v>31</v>
      </c>
      <c r="B41" s="66" t="s">
        <v>139</v>
      </c>
      <c r="C41" s="64" t="s">
        <v>89</v>
      </c>
      <c r="D41" s="64" t="s">
        <v>31</v>
      </c>
      <c r="E41" s="12">
        <v>81</v>
      </c>
      <c r="F41" s="12" t="str">
        <f t="shared" si="0"/>
        <v>Tốt</v>
      </c>
      <c r="G41" s="13"/>
      <c r="H41" s="13"/>
      <c r="I41" s="13"/>
      <c r="K41" s="69" t="s">
        <v>175</v>
      </c>
    </row>
    <row r="42" spans="1:11" s="10" customFormat="1" ht="22.5" customHeight="1" x14ac:dyDescent="0.2">
      <c r="A42" s="12">
        <v>32</v>
      </c>
      <c r="B42" s="66" t="s">
        <v>140</v>
      </c>
      <c r="C42" s="64" t="s">
        <v>90</v>
      </c>
      <c r="D42" s="64" t="s">
        <v>91</v>
      </c>
      <c r="E42" s="12">
        <v>82</v>
      </c>
      <c r="F42" s="12" t="str">
        <f t="shared" si="0"/>
        <v>Tốt</v>
      </c>
      <c r="G42" s="13"/>
      <c r="H42" s="13"/>
      <c r="I42" s="13"/>
      <c r="K42" s="69" t="s">
        <v>176</v>
      </c>
    </row>
    <row r="43" spans="1:11" s="10" customFormat="1" ht="22.5" customHeight="1" x14ac:dyDescent="0.2">
      <c r="A43" s="12">
        <v>33</v>
      </c>
      <c r="B43" s="66" t="s">
        <v>141</v>
      </c>
      <c r="C43" s="64" t="s">
        <v>92</v>
      </c>
      <c r="D43" s="64" t="s">
        <v>93</v>
      </c>
      <c r="E43" s="12">
        <v>81</v>
      </c>
      <c r="F43" s="12" t="str">
        <f t="shared" si="0"/>
        <v>Tốt</v>
      </c>
      <c r="G43" s="13"/>
      <c r="H43" s="13"/>
      <c r="I43" s="13"/>
      <c r="K43" s="69" t="s">
        <v>177</v>
      </c>
    </row>
    <row r="44" spans="1:11" s="10" customFormat="1" ht="22.5" customHeight="1" x14ac:dyDescent="0.2">
      <c r="A44" s="12">
        <v>34</v>
      </c>
      <c r="B44" s="66" t="s">
        <v>142</v>
      </c>
      <c r="C44" s="64" t="s">
        <v>94</v>
      </c>
      <c r="D44" s="64" t="s">
        <v>95</v>
      </c>
      <c r="E44" s="12">
        <v>80</v>
      </c>
      <c r="F44" s="12" t="str">
        <f t="shared" si="0"/>
        <v>Tốt</v>
      </c>
      <c r="G44" s="13"/>
      <c r="H44" s="13"/>
      <c r="I44" s="13"/>
      <c r="K44" s="69" t="s">
        <v>178</v>
      </c>
    </row>
    <row r="45" spans="1:11" s="10" customFormat="1" ht="22.5" customHeight="1" x14ac:dyDescent="0.2">
      <c r="A45" s="12">
        <v>35</v>
      </c>
      <c r="B45" s="66" t="s">
        <v>143</v>
      </c>
      <c r="C45" s="64" t="s">
        <v>96</v>
      </c>
      <c r="D45" s="64" t="s">
        <v>97</v>
      </c>
      <c r="E45" s="12">
        <v>83</v>
      </c>
      <c r="F45" s="12" t="str">
        <f t="shared" si="0"/>
        <v>Tốt</v>
      </c>
      <c r="G45" s="13"/>
      <c r="H45" s="13"/>
      <c r="I45" s="13"/>
      <c r="K45" s="69" t="s">
        <v>179</v>
      </c>
    </row>
    <row r="46" spans="1:11" s="10" customFormat="1" ht="22.5" customHeight="1" x14ac:dyDescent="0.2">
      <c r="A46" s="12">
        <v>36</v>
      </c>
      <c r="B46" s="66" t="s">
        <v>144</v>
      </c>
      <c r="C46" s="64" t="s">
        <v>98</v>
      </c>
      <c r="D46" s="64" t="s">
        <v>99</v>
      </c>
      <c r="E46" s="12">
        <v>80</v>
      </c>
      <c r="F46" s="12" t="str">
        <f t="shared" si="0"/>
        <v>Tốt</v>
      </c>
      <c r="G46" s="13"/>
      <c r="H46" s="13"/>
      <c r="I46" s="13"/>
      <c r="K46" s="69" t="s">
        <v>180</v>
      </c>
    </row>
    <row r="47" spans="1:11" s="10" customFormat="1" ht="22.5" customHeight="1" x14ac:dyDescent="0.2">
      <c r="A47" s="12">
        <v>37</v>
      </c>
      <c r="B47" s="66" t="s">
        <v>145</v>
      </c>
      <c r="C47" s="64" t="s">
        <v>100</v>
      </c>
      <c r="D47" s="64" t="s">
        <v>99</v>
      </c>
      <c r="E47" s="12">
        <v>83</v>
      </c>
      <c r="F47" s="12" t="str">
        <f t="shared" si="0"/>
        <v>Tốt</v>
      </c>
      <c r="G47" s="13"/>
      <c r="H47" s="13"/>
      <c r="I47" s="13"/>
      <c r="K47" s="69" t="s">
        <v>181</v>
      </c>
    </row>
    <row r="48" spans="1:11" s="10" customFormat="1" ht="22.5" customHeight="1" x14ac:dyDescent="0.2">
      <c r="A48" s="12">
        <v>38</v>
      </c>
      <c r="B48" s="66" t="s">
        <v>146</v>
      </c>
      <c r="C48" s="64" t="s">
        <v>101</v>
      </c>
      <c r="D48" s="64" t="s">
        <v>102</v>
      </c>
      <c r="E48" s="12">
        <v>82</v>
      </c>
      <c r="F48" s="12" t="str">
        <f t="shared" si="0"/>
        <v>Tốt</v>
      </c>
      <c r="G48" s="13"/>
      <c r="H48" s="13"/>
      <c r="I48" s="13"/>
      <c r="K48" s="69" t="s">
        <v>182</v>
      </c>
    </row>
    <row r="49" spans="1:11" s="10" customFormat="1" ht="22.5" customHeight="1" x14ac:dyDescent="0.2">
      <c r="A49" s="12">
        <v>39</v>
      </c>
      <c r="B49" s="66" t="s">
        <v>147</v>
      </c>
      <c r="C49" s="64" t="s">
        <v>103</v>
      </c>
      <c r="D49" s="64" t="s">
        <v>104</v>
      </c>
      <c r="E49" s="12">
        <v>79</v>
      </c>
      <c r="F49" s="12" t="str">
        <f t="shared" si="0"/>
        <v>Khá</v>
      </c>
      <c r="G49" s="13"/>
      <c r="H49" s="13"/>
      <c r="I49" s="13"/>
      <c r="K49" s="69" t="s">
        <v>183</v>
      </c>
    </row>
    <row r="50" spans="1:11" s="10" customFormat="1" ht="22.5" customHeight="1" x14ac:dyDescent="0.2">
      <c r="A50" s="12">
        <v>40</v>
      </c>
      <c r="B50" s="66" t="s">
        <v>148</v>
      </c>
      <c r="C50" s="64" t="s">
        <v>105</v>
      </c>
      <c r="D50" s="64" t="s">
        <v>106</v>
      </c>
      <c r="E50" s="12">
        <v>81</v>
      </c>
      <c r="F50" s="12" t="str">
        <f t="shared" si="0"/>
        <v>Tốt</v>
      </c>
      <c r="G50" s="13"/>
      <c r="H50" s="13"/>
      <c r="I50" s="13"/>
      <c r="K50" s="69" t="s">
        <v>162</v>
      </c>
    </row>
    <row r="51" spans="1:11" s="10" customFormat="1" ht="22.5" customHeight="1" x14ac:dyDescent="0.2">
      <c r="A51" s="12">
        <v>41</v>
      </c>
      <c r="B51" s="66" t="s">
        <v>149</v>
      </c>
      <c r="C51" s="64" t="s">
        <v>107</v>
      </c>
      <c r="D51" s="64" t="s">
        <v>108</v>
      </c>
      <c r="E51" s="12">
        <v>87</v>
      </c>
      <c r="F51" s="12" t="str">
        <f t="shared" si="0"/>
        <v>Tốt</v>
      </c>
      <c r="G51" s="13"/>
      <c r="H51" s="13"/>
      <c r="I51" s="13"/>
      <c r="K51" s="69" t="s">
        <v>184</v>
      </c>
    </row>
    <row r="52" spans="1:11" ht="30.75" customHeight="1" thickBot="1" x14ac:dyDescent="0.35">
      <c r="C52" s="52" t="s">
        <v>9</v>
      </c>
      <c r="D52" s="52"/>
      <c r="E52" s="52"/>
      <c r="F52" s="52"/>
      <c r="G52" s="52"/>
      <c r="H52" s="52"/>
      <c r="I52" s="52"/>
    </row>
    <row r="53" spans="1:11" ht="24" customHeight="1" x14ac:dyDescent="0.25">
      <c r="C53" s="53" t="s">
        <v>10</v>
      </c>
      <c r="D53" s="16"/>
      <c r="E53" s="55" t="s">
        <v>4</v>
      </c>
      <c r="F53" s="56"/>
      <c r="G53" s="49" t="s">
        <v>5</v>
      </c>
      <c r="H53" s="50"/>
      <c r="I53" s="57" t="s">
        <v>6</v>
      </c>
    </row>
    <row r="54" spans="1:11" s="10" customFormat="1" ht="24" customHeight="1" x14ac:dyDescent="0.2">
      <c r="B54" s="68"/>
      <c r="C54" s="54"/>
      <c r="D54" s="17"/>
      <c r="E54" s="11" t="s">
        <v>11</v>
      </c>
      <c r="F54" s="18" t="s">
        <v>12</v>
      </c>
      <c r="G54" s="11" t="s">
        <v>11</v>
      </c>
      <c r="H54" s="18" t="s">
        <v>12</v>
      </c>
      <c r="I54" s="58"/>
    </row>
    <row r="55" spans="1:11" ht="21" customHeight="1" x14ac:dyDescent="0.25">
      <c r="C55" s="19" t="s">
        <v>13</v>
      </c>
      <c r="D55" s="20"/>
      <c r="E55" s="21">
        <f>COUNTIF($F$11:$F$51,"Xuất sắc")</f>
        <v>3</v>
      </c>
      <c r="F55" s="72">
        <f>ROUND((E55*100)/$A$51,1)</f>
        <v>7.3</v>
      </c>
      <c r="G55" s="23"/>
      <c r="H55" s="22"/>
      <c r="I55" s="24"/>
    </row>
    <row r="56" spans="1:11" ht="21" customHeight="1" x14ac:dyDescent="0.25">
      <c r="C56" s="19" t="s">
        <v>14</v>
      </c>
      <c r="D56" s="20"/>
      <c r="E56" s="21">
        <f>COUNTIF($F$11:$F$51,"Tốt")</f>
        <v>34</v>
      </c>
      <c r="F56" s="72">
        <f t="shared" ref="F56:F59" si="1">ROUND((E56*100)/$A$51,1)</f>
        <v>82.9</v>
      </c>
      <c r="G56" s="23"/>
      <c r="H56" s="22"/>
      <c r="I56" s="24"/>
    </row>
    <row r="57" spans="1:11" ht="21" customHeight="1" x14ac:dyDescent="0.25">
      <c r="C57" s="19" t="s">
        <v>15</v>
      </c>
      <c r="D57" s="20"/>
      <c r="E57" s="21">
        <f>COUNTIF($F$11:$F$51,"Khá")</f>
        <v>4</v>
      </c>
      <c r="F57" s="72">
        <f t="shared" si="1"/>
        <v>9.8000000000000007</v>
      </c>
      <c r="G57" s="23"/>
      <c r="H57" s="22"/>
      <c r="I57" s="24"/>
    </row>
    <row r="58" spans="1:11" ht="21" customHeight="1" x14ac:dyDescent="0.25">
      <c r="C58" s="19" t="s">
        <v>16</v>
      </c>
      <c r="D58" s="20"/>
      <c r="E58" s="21">
        <f>COUNTIF($F$11:$F$51,"Trung bình")</f>
        <v>0</v>
      </c>
      <c r="F58" s="72">
        <f t="shared" si="1"/>
        <v>0</v>
      </c>
      <c r="G58" s="23"/>
      <c r="H58" s="22"/>
      <c r="I58" s="24"/>
    </row>
    <row r="59" spans="1:11" ht="21" customHeight="1" x14ac:dyDescent="0.25">
      <c r="C59" s="19" t="s">
        <v>17</v>
      </c>
      <c r="D59" s="20"/>
      <c r="E59" s="21">
        <f>COUNTIF($F$11:$F$51,"Yếu")</f>
        <v>0</v>
      </c>
      <c r="F59" s="72">
        <f t="shared" si="1"/>
        <v>0</v>
      </c>
      <c r="G59" s="23"/>
      <c r="H59" s="22"/>
      <c r="I59" s="24"/>
    </row>
    <row r="60" spans="1:11" ht="21" customHeight="1" thickBot="1" x14ac:dyDescent="0.3">
      <c r="C60" s="25" t="s">
        <v>30</v>
      </c>
      <c r="D60" s="26"/>
      <c r="E60" s="71"/>
      <c r="F60" s="28"/>
      <c r="G60" s="27"/>
      <c r="H60" s="28"/>
      <c r="I60" s="29"/>
    </row>
    <row r="61" spans="1:11" ht="9.9499999999999993" customHeight="1" x14ac:dyDescent="0.25">
      <c r="C61" s="30"/>
      <c r="D61" s="30"/>
    </row>
    <row r="62" spans="1:11" ht="18" customHeight="1" x14ac:dyDescent="0.25">
      <c r="E62" s="40" t="s">
        <v>34</v>
      </c>
      <c r="F62" s="40"/>
      <c r="G62" s="40"/>
      <c r="H62" s="40"/>
      <c r="I62" s="40"/>
    </row>
    <row r="63" spans="1:11" ht="18" customHeight="1" x14ac:dyDescent="0.25">
      <c r="A63" s="41" t="s">
        <v>5</v>
      </c>
      <c r="B63" s="41"/>
      <c r="C63" s="41"/>
      <c r="D63" s="41" t="s">
        <v>4</v>
      </c>
      <c r="E63" s="41"/>
      <c r="F63" s="41"/>
      <c r="G63" s="41"/>
      <c r="H63" s="41" t="s">
        <v>18</v>
      </c>
      <c r="I63" s="41"/>
    </row>
    <row r="64" spans="1:11" ht="15.95" customHeight="1" x14ac:dyDescent="0.25">
      <c r="H64" s="31"/>
      <c r="I64" s="31"/>
    </row>
    <row r="65" spans="5:9" ht="15.95" customHeight="1" x14ac:dyDescent="0.25"/>
    <row r="66" spans="5:9" ht="15.95" customHeight="1" x14ac:dyDescent="0.25"/>
    <row r="67" spans="5:9" ht="15.95" customHeight="1" x14ac:dyDescent="0.25"/>
    <row r="68" spans="5:9" ht="15.95" customHeight="1" x14ac:dyDescent="0.25"/>
    <row r="70" spans="5:9" x14ac:dyDescent="0.25">
      <c r="E70" s="38" t="s">
        <v>279</v>
      </c>
      <c r="F70" s="38"/>
      <c r="G70" s="31"/>
      <c r="H70" s="31" t="s">
        <v>277</v>
      </c>
      <c r="I70" s="31"/>
    </row>
  </sheetData>
  <mergeCells count="25">
    <mergeCell ref="A4:D4"/>
    <mergeCell ref="A5:I5"/>
    <mergeCell ref="A6:I6"/>
    <mergeCell ref="B9:B10"/>
    <mergeCell ref="A1:D1"/>
    <mergeCell ref="E1:I1"/>
    <mergeCell ref="A2:D2"/>
    <mergeCell ref="E2:I2"/>
    <mergeCell ref="A3:D3"/>
    <mergeCell ref="E3:I3"/>
    <mergeCell ref="E62:I62"/>
    <mergeCell ref="A63:C63"/>
    <mergeCell ref="D63:G63"/>
    <mergeCell ref="H63:I63"/>
    <mergeCell ref="A7:I7"/>
    <mergeCell ref="A9:A10"/>
    <mergeCell ref="C9:D10"/>
    <mergeCell ref="E9:F9"/>
    <mergeCell ref="G9:H9"/>
    <mergeCell ref="I9:I10"/>
    <mergeCell ref="C52:I52"/>
    <mergeCell ref="C53:C54"/>
    <mergeCell ref="E53:F53"/>
    <mergeCell ref="G53:H53"/>
    <mergeCell ref="I53:I54"/>
  </mergeCells>
  <phoneticPr fontId="2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view="pageBreakPreview" zoomScaleNormal="100" workbookViewId="0">
      <selection activeCell="N45" sqref="N45"/>
    </sheetView>
  </sheetViews>
  <sheetFormatPr defaultRowHeight="15" x14ac:dyDescent="0.25"/>
  <cols>
    <col min="1" max="1" width="7" style="1" customWidth="1"/>
    <col min="2" max="2" width="11.83203125" style="67" customWidth="1"/>
    <col min="3" max="3" width="24.5" style="1" bestFit="1" customWidth="1"/>
    <col min="4" max="4" width="9.1640625" style="1" customWidth="1"/>
    <col min="5" max="5" width="9.83203125" style="67" customWidth="1"/>
    <col min="6" max="6" width="11.33203125" style="67" customWidth="1"/>
    <col min="7" max="8" width="9.83203125" style="1" customWidth="1"/>
    <col min="9" max="9" width="20.1640625" style="1" customWidth="1"/>
    <col min="10" max="11" width="9.33203125" style="1" customWidth="1"/>
    <col min="12" max="16384" width="9.33203125" style="1"/>
  </cols>
  <sheetData>
    <row r="1" spans="1:16" ht="18" customHeight="1" x14ac:dyDescent="0.25">
      <c r="A1" s="59" t="s">
        <v>19</v>
      </c>
      <c r="B1" s="59"/>
      <c r="C1" s="59"/>
      <c r="D1" s="59"/>
      <c r="E1" s="60" t="s">
        <v>0</v>
      </c>
      <c r="F1" s="60"/>
      <c r="G1" s="60"/>
      <c r="H1" s="60"/>
      <c r="I1" s="60"/>
      <c r="J1" s="2"/>
      <c r="K1" s="2"/>
      <c r="L1" s="2"/>
      <c r="M1" s="2"/>
      <c r="N1" s="2"/>
      <c r="O1" s="2"/>
      <c r="P1" s="2"/>
    </row>
    <row r="2" spans="1:16" ht="14.25" customHeight="1" x14ac:dyDescent="0.25">
      <c r="A2" s="41" t="s">
        <v>20</v>
      </c>
      <c r="B2" s="41"/>
      <c r="C2" s="41"/>
      <c r="D2" s="41"/>
      <c r="E2" s="61" t="s">
        <v>1</v>
      </c>
      <c r="F2" s="61"/>
      <c r="G2" s="61"/>
      <c r="H2" s="61"/>
      <c r="I2" s="61"/>
      <c r="J2" s="2"/>
      <c r="K2" s="2"/>
      <c r="L2" s="2"/>
      <c r="M2" s="2"/>
      <c r="N2" s="2"/>
      <c r="O2" s="2"/>
      <c r="P2" s="2"/>
    </row>
    <row r="3" spans="1:16" ht="15" customHeight="1" x14ac:dyDescent="0.25">
      <c r="A3" s="41" t="s">
        <v>21</v>
      </c>
      <c r="B3" s="41"/>
      <c r="C3" s="41"/>
      <c r="D3" s="41"/>
      <c r="E3" s="41"/>
      <c r="F3" s="41"/>
      <c r="G3" s="41"/>
      <c r="H3" s="41"/>
      <c r="I3" s="41"/>
      <c r="J3" s="2"/>
      <c r="K3" s="2"/>
      <c r="L3" s="2"/>
      <c r="M3" s="2"/>
      <c r="N3" s="2"/>
      <c r="O3" s="2"/>
      <c r="P3" s="2"/>
    </row>
    <row r="4" spans="1:16" s="4" customFormat="1" ht="15" customHeight="1" x14ac:dyDescent="0.25">
      <c r="A4" s="62"/>
      <c r="B4" s="62"/>
      <c r="C4" s="62"/>
      <c r="D4" s="62"/>
      <c r="E4" s="70"/>
      <c r="F4" s="70"/>
      <c r="J4" s="3"/>
      <c r="K4" s="3"/>
      <c r="L4" s="3"/>
      <c r="M4" s="3"/>
      <c r="N4" s="3"/>
      <c r="O4" s="3"/>
      <c r="P4" s="3"/>
    </row>
    <row r="5" spans="1:16" ht="24.95" customHeight="1" x14ac:dyDescent="0.3">
      <c r="A5" s="63" t="s">
        <v>2</v>
      </c>
      <c r="B5" s="63"/>
      <c r="C5" s="63"/>
      <c r="D5" s="63"/>
      <c r="E5" s="63"/>
      <c r="F5" s="63"/>
      <c r="G5" s="63"/>
      <c r="H5" s="63"/>
      <c r="I5" s="63"/>
      <c r="J5" s="5"/>
      <c r="K5" s="5"/>
      <c r="L5" s="5"/>
      <c r="M5" s="5"/>
      <c r="N5" s="5"/>
      <c r="O5" s="5"/>
      <c r="P5" s="5"/>
    </row>
    <row r="6" spans="1:16" s="7" customFormat="1" ht="20.100000000000001" customHeight="1" x14ac:dyDescent="0.3">
      <c r="A6" s="63" t="s">
        <v>36</v>
      </c>
      <c r="B6" s="63"/>
      <c r="C6" s="63"/>
      <c r="D6" s="63"/>
      <c r="E6" s="63"/>
      <c r="F6" s="63"/>
      <c r="G6" s="63"/>
      <c r="H6" s="63"/>
      <c r="I6" s="63"/>
      <c r="J6" s="6"/>
      <c r="K6" s="6"/>
      <c r="L6" s="6"/>
      <c r="M6" s="6"/>
      <c r="N6" s="6"/>
      <c r="O6" s="6"/>
      <c r="P6" s="6"/>
    </row>
    <row r="7" spans="1:16" s="7" customFormat="1" ht="20.100000000000001" customHeight="1" x14ac:dyDescent="0.3">
      <c r="A7" s="42" t="s">
        <v>280</v>
      </c>
      <c r="B7" s="42"/>
      <c r="C7" s="42"/>
      <c r="D7" s="42"/>
      <c r="E7" s="42"/>
      <c r="F7" s="42"/>
      <c r="G7" s="42"/>
      <c r="H7" s="42"/>
      <c r="I7" s="42"/>
      <c r="J7" s="8"/>
      <c r="K7" s="8"/>
      <c r="L7" s="8"/>
      <c r="M7" s="8"/>
      <c r="N7" s="8"/>
      <c r="O7" s="8"/>
      <c r="P7" s="8"/>
    </row>
    <row r="8" spans="1:16" s="7" customFormat="1" ht="9.9499999999999993" customHeight="1" x14ac:dyDescent="0.3">
      <c r="A8" s="39"/>
      <c r="B8" s="39"/>
      <c r="C8" s="39"/>
      <c r="D8" s="39"/>
      <c r="E8" s="39"/>
      <c r="F8" s="39"/>
      <c r="G8" s="39"/>
      <c r="H8" s="39"/>
      <c r="I8" s="39"/>
      <c r="J8" s="8"/>
      <c r="K8" s="8"/>
      <c r="L8" s="8"/>
      <c r="M8" s="8"/>
      <c r="N8" s="8"/>
      <c r="O8" s="8"/>
      <c r="P8" s="8"/>
    </row>
    <row r="9" spans="1:16" s="10" customFormat="1" ht="27" customHeight="1" x14ac:dyDescent="0.2">
      <c r="A9" s="43" t="s">
        <v>32</v>
      </c>
      <c r="B9" s="43" t="s">
        <v>150</v>
      </c>
      <c r="C9" s="45" t="s">
        <v>3</v>
      </c>
      <c r="D9" s="46"/>
      <c r="E9" s="49" t="s">
        <v>4</v>
      </c>
      <c r="F9" s="50"/>
      <c r="G9" s="49" t="s">
        <v>5</v>
      </c>
      <c r="H9" s="50"/>
      <c r="I9" s="51" t="s">
        <v>6</v>
      </c>
    </row>
    <row r="10" spans="1:16" s="10" customFormat="1" ht="37.5" customHeight="1" x14ac:dyDescent="0.2">
      <c r="A10" s="44"/>
      <c r="B10" s="65"/>
      <c r="C10" s="47"/>
      <c r="D10" s="48"/>
      <c r="E10" s="11" t="s">
        <v>7</v>
      </c>
      <c r="F10" s="11" t="s">
        <v>8</v>
      </c>
      <c r="G10" s="11" t="s">
        <v>7</v>
      </c>
      <c r="H10" s="11" t="s">
        <v>8</v>
      </c>
      <c r="I10" s="44"/>
    </row>
    <row r="11" spans="1:16" s="10" customFormat="1" ht="24.75" customHeight="1" x14ac:dyDescent="0.2">
      <c r="A11" s="12">
        <v>1</v>
      </c>
      <c r="B11" s="66" t="s">
        <v>229</v>
      </c>
      <c r="C11" s="64" t="s">
        <v>185</v>
      </c>
      <c r="D11" s="64" t="s">
        <v>28</v>
      </c>
      <c r="E11" s="12">
        <v>80</v>
      </c>
      <c r="F11" s="12" t="str">
        <f>IF(E11&gt;=90,"Xuất sắc",IF(E11&gt;=80,"Tốt",IF(E11&gt;=70,"Khá",IF(E11&gt;=50,"Trung bình","Yếu"))))</f>
        <v>Tốt</v>
      </c>
      <c r="G11" s="13"/>
      <c r="H11" s="13"/>
      <c r="I11" s="13"/>
      <c r="K11" s="69" t="s">
        <v>258</v>
      </c>
      <c r="L11" s="10">
        <f>E1384</f>
        <v>0</v>
      </c>
    </row>
    <row r="12" spans="1:16" s="10" customFormat="1" ht="24.75" customHeight="1" x14ac:dyDescent="0.2">
      <c r="A12" s="12">
        <v>2</v>
      </c>
      <c r="B12" s="66" t="s">
        <v>230</v>
      </c>
      <c r="C12" s="64" t="s">
        <v>186</v>
      </c>
      <c r="D12" s="64" t="s">
        <v>23</v>
      </c>
      <c r="E12" s="12">
        <v>77</v>
      </c>
      <c r="F12" s="12" t="str">
        <f t="shared" ref="F12:F39" si="0">IF(E12&gt;=90,"Xuất sắc",IF(E12&gt;=80,"Tốt",IF(E12&gt;=70,"Khá",IF(E12&gt;=50,"Trung bình","Yếu"))))</f>
        <v>Khá</v>
      </c>
      <c r="G12" s="13"/>
      <c r="H12" s="13"/>
      <c r="I12" s="13"/>
      <c r="K12" s="69" t="s">
        <v>259</v>
      </c>
    </row>
    <row r="13" spans="1:16" s="10" customFormat="1" ht="24.75" customHeight="1" x14ac:dyDescent="0.2">
      <c r="A13" s="12">
        <v>3</v>
      </c>
      <c r="B13" s="66" t="s">
        <v>231</v>
      </c>
      <c r="C13" s="64" t="s">
        <v>187</v>
      </c>
      <c r="D13" s="64" t="s">
        <v>188</v>
      </c>
      <c r="E13" s="12">
        <v>84</v>
      </c>
      <c r="F13" s="12" t="str">
        <f t="shared" si="0"/>
        <v>Tốt</v>
      </c>
      <c r="G13" s="13"/>
      <c r="H13" s="13"/>
      <c r="I13" s="14"/>
      <c r="K13" s="69" t="s">
        <v>260</v>
      </c>
    </row>
    <row r="14" spans="1:16" s="10" customFormat="1" ht="24.75" customHeight="1" x14ac:dyDescent="0.2">
      <c r="A14" s="12">
        <v>4</v>
      </c>
      <c r="B14" s="66" t="s">
        <v>232</v>
      </c>
      <c r="C14" s="64" t="s">
        <v>189</v>
      </c>
      <c r="D14" s="64" t="s">
        <v>188</v>
      </c>
      <c r="E14" s="12">
        <v>83</v>
      </c>
      <c r="F14" s="12" t="str">
        <f t="shared" si="0"/>
        <v>Tốt</v>
      </c>
      <c r="G14" s="13"/>
      <c r="H14" s="13"/>
      <c r="I14" s="13"/>
      <c r="K14" s="69" t="s">
        <v>261</v>
      </c>
    </row>
    <row r="15" spans="1:16" s="10" customFormat="1" ht="24.75" customHeight="1" x14ac:dyDescent="0.2">
      <c r="A15" s="12">
        <v>5</v>
      </c>
      <c r="B15" s="66" t="s">
        <v>233</v>
      </c>
      <c r="C15" s="64" t="s">
        <v>220</v>
      </c>
      <c r="D15" s="64" t="s">
        <v>48</v>
      </c>
      <c r="E15" s="12">
        <v>90</v>
      </c>
      <c r="F15" s="12" t="str">
        <f t="shared" si="0"/>
        <v>Xuất sắc</v>
      </c>
      <c r="G15" s="13"/>
      <c r="H15" s="13"/>
      <c r="I15" s="13"/>
      <c r="K15" s="69" t="s">
        <v>262</v>
      </c>
    </row>
    <row r="16" spans="1:16" s="10" customFormat="1" ht="24.75" customHeight="1" x14ac:dyDescent="0.2">
      <c r="A16" s="12">
        <v>6</v>
      </c>
      <c r="B16" s="66" t="s">
        <v>234</v>
      </c>
      <c r="C16" s="64" t="s">
        <v>221</v>
      </c>
      <c r="D16" s="64" t="s">
        <v>48</v>
      </c>
      <c r="E16" s="12">
        <v>81</v>
      </c>
      <c r="F16" s="12" t="str">
        <f t="shared" si="0"/>
        <v>Tốt</v>
      </c>
      <c r="G16" s="13"/>
      <c r="H16" s="13"/>
      <c r="I16" s="13"/>
      <c r="K16" s="69" t="s">
        <v>176</v>
      </c>
    </row>
    <row r="17" spans="1:11" s="10" customFormat="1" ht="24.75" customHeight="1" x14ac:dyDescent="0.2">
      <c r="A17" s="12">
        <v>7</v>
      </c>
      <c r="B17" s="66" t="s">
        <v>235</v>
      </c>
      <c r="C17" s="64" t="s">
        <v>22</v>
      </c>
      <c r="D17" s="64" t="s">
        <v>24</v>
      </c>
      <c r="E17" s="12">
        <v>76</v>
      </c>
      <c r="F17" s="12" t="str">
        <f t="shared" si="0"/>
        <v>Khá</v>
      </c>
      <c r="G17" s="13"/>
      <c r="H17" s="13"/>
      <c r="I17" s="14"/>
      <c r="K17" s="69" t="s">
        <v>263</v>
      </c>
    </row>
    <row r="18" spans="1:11" s="10" customFormat="1" ht="24.75" customHeight="1" x14ac:dyDescent="0.2">
      <c r="A18" s="12">
        <v>8</v>
      </c>
      <c r="B18" s="66" t="s">
        <v>236</v>
      </c>
      <c r="C18" s="64" t="s">
        <v>222</v>
      </c>
      <c r="D18" s="64" t="s">
        <v>223</v>
      </c>
      <c r="E18" s="12">
        <v>77</v>
      </c>
      <c r="F18" s="12" t="str">
        <f t="shared" si="0"/>
        <v>Khá</v>
      </c>
      <c r="G18" s="13"/>
      <c r="H18" s="13"/>
      <c r="I18" s="15"/>
      <c r="K18" s="69" t="s">
        <v>264</v>
      </c>
    </row>
    <row r="19" spans="1:11" s="35" customFormat="1" ht="24.75" customHeight="1" x14ac:dyDescent="0.2">
      <c r="A19" s="12">
        <v>9</v>
      </c>
      <c r="B19" s="66" t="s">
        <v>237</v>
      </c>
      <c r="C19" s="64" t="s">
        <v>27</v>
      </c>
      <c r="D19" s="64" t="s">
        <v>224</v>
      </c>
      <c r="E19" s="32">
        <v>83</v>
      </c>
      <c r="F19" s="32" t="str">
        <f t="shared" si="0"/>
        <v>Tốt</v>
      </c>
      <c r="G19" s="33"/>
      <c r="H19" s="33"/>
      <c r="I19" s="34"/>
      <c r="K19" s="69" t="s">
        <v>265</v>
      </c>
    </row>
    <row r="20" spans="1:11" s="10" customFormat="1" ht="24.75" customHeight="1" x14ac:dyDescent="0.2">
      <c r="A20" s="12">
        <v>10</v>
      </c>
      <c r="B20" s="66" t="s">
        <v>238</v>
      </c>
      <c r="C20" s="64" t="s">
        <v>190</v>
      </c>
      <c r="D20" s="64" t="s">
        <v>191</v>
      </c>
      <c r="E20" s="12">
        <v>77</v>
      </c>
      <c r="F20" s="12" t="str">
        <f t="shared" si="0"/>
        <v>Khá</v>
      </c>
      <c r="G20" s="13"/>
      <c r="H20" s="13"/>
      <c r="I20" s="13"/>
      <c r="K20" s="69" t="s">
        <v>266</v>
      </c>
    </row>
    <row r="21" spans="1:11" s="10" customFormat="1" ht="24.75" customHeight="1" x14ac:dyDescent="0.2">
      <c r="A21" s="12">
        <v>11</v>
      </c>
      <c r="B21" s="66" t="s">
        <v>239</v>
      </c>
      <c r="C21" s="64" t="s">
        <v>79</v>
      </c>
      <c r="D21" s="64" t="s">
        <v>192</v>
      </c>
      <c r="E21" s="12">
        <v>77</v>
      </c>
      <c r="F21" s="12" t="str">
        <f t="shared" si="0"/>
        <v>Khá</v>
      </c>
      <c r="G21" s="13"/>
      <c r="H21" s="13"/>
      <c r="I21" s="13"/>
      <c r="K21" s="69" t="s">
        <v>267</v>
      </c>
    </row>
    <row r="22" spans="1:11" s="10" customFormat="1" ht="24.75" customHeight="1" x14ac:dyDescent="0.2">
      <c r="A22" s="12">
        <v>12</v>
      </c>
      <c r="B22" s="66" t="s">
        <v>240</v>
      </c>
      <c r="C22" s="64" t="s">
        <v>193</v>
      </c>
      <c r="D22" s="64" t="s">
        <v>194</v>
      </c>
      <c r="E22" s="12">
        <v>88</v>
      </c>
      <c r="F22" s="12" t="str">
        <f t="shared" si="0"/>
        <v>Tốt</v>
      </c>
      <c r="G22" s="13"/>
      <c r="H22" s="13"/>
      <c r="I22" s="13"/>
      <c r="K22" s="69" t="s">
        <v>268</v>
      </c>
    </row>
    <row r="23" spans="1:11" s="10" customFormat="1" ht="24.75" customHeight="1" x14ac:dyDescent="0.2">
      <c r="A23" s="12">
        <v>13</v>
      </c>
      <c r="B23" s="66" t="s">
        <v>241</v>
      </c>
      <c r="C23" s="64" t="s">
        <v>195</v>
      </c>
      <c r="D23" s="64" t="s">
        <v>196</v>
      </c>
      <c r="E23" s="12">
        <v>84</v>
      </c>
      <c r="F23" s="12" t="str">
        <f t="shared" si="0"/>
        <v>Tốt</v>
      </c>
      <c r="G23" s="13"/>
      <c r="H23" s="13"/>
      <c r="I23" s="13"/>
      <c r="K23" s="69" t="s">
        <v>269</v>
      </c>
    </row>
    <row r="24" spans="1:11" s="10" customFormat="1" ht="24.75" customHeight="1" x14ac:dyDescent="0.2">
      <c r="A24" s="12">
        <v>14</v>
      </c>
      <c r="B24" s="66" t="s">
        <v>242</v>
      </c>
      <c r="C24" s="64" t="s">
        <v>197</v>
      </c>
      <c r="D24" s="64" t="s">
        <v>198</v>
      </c>
      <c r="E24" s="12">
        <v>83</v>
      </c>
      <c r="F24" s="12" t="str">
        <f t="shared" si="0"/>
        <v>Tốt</v>
      </c>
      <c r="G24" s="13"/>
      <c r="H24" s="13"/>
      <c r="I24" s="13"/>
      <c r="K24" s="69" t="s">
        <v>270</v>
      </c>
    </row>
    <row r="25" spans="1:11" s="10" customFormat="1" ht="24.75" customHeight="1" x14ac:dyDescent="0.2">
      <c r="A25" s="12">
        <v>15</v>
      </c>
      <c r="B25" s="66" t="s">
        <v>243</v>
      </c>
      <c r="C25" s="64" t="s">
        <v>199</v>
      </c>
      <c r="D25" s="64" t="s">
        <v>200</v>
      </c>
      <c r="E25" s="12">
        <v>85</v>
      </c>
      <c r="F25" s="12" t="str">
        <f t="shared" si="0"/>
        <v>Tốt</v>
      </c>
      <c r="G25" s="13"/>
      <c r="H25" s="13"/>
      <c r="I25" s="13"/>
      <c r="K25" s="69" t="s">
        <v>173</v>
      </c>
    </row>
    <row r="26" spans="1:11" s="10" customFormat="1" ht="24.75" customHeight="1" x14ac:dyDescent="0.2">
      <c r="A26" s="12">
        <v>16</v>
      </c>
      <c r="B26" s="66" t="s">
        <v>244</v>
      </c>
      <c r="C26" s="64" t="s">
        <v>201</v>
      </c>
      <c r="D26" s="64" t="s">
        <v>70</v>
      </c>
      <c r="E26" s="12">
        <v>83</v>
      </c>
      <c r="F26" s="12" t="str">
        <f t="shared" si="0"/>
        <v>Tốt</v>
      </c>
      <c r="G26" s="13"/>
      <c r="H26" s="13"/>
      <c r="I26" s="13"/>
      <c r="K26" s="69" t="s">
        <v>271</v>
      </c>
    </row>
    <row r="27" spans="1:11" s="10" customFormat="1" ht="24.75" customHeight="1" x14ac:dyDescent="0.2">
      <c r="A27" s="12">
        <v>17</v>
      </c>
      <c r="B27" s="66" t="s">
        <v>245</v>
      </c>
      <c r="C27" s="64" t="s">
        <v>202</v>
      </c>
      <c r="D27" s="64" t="s">
        <v>203</v>
      </c>
      <c r="E27" s="12">
        <v>81</v>
      </c>
      <c r="F27" s="12" t="str">
        <f t="shared" si="0"/>
        <v>Tốt</v>
      </c>
      <c r="G27" s="13"/>
      <c r="H27" s="13"/>
      <c r="I27" s="13"/>
      <c r="K27" s="69" t="s">
        <v>272</v>
      </c>
    </row>
    <row r="28" spans="1:11" s="10" customFormat="1" ht="24.75" customHeight="1" x14ac:dyDescent="0.2">
      <c r="A28" s="12">
        <v>18</v>
      </c>
      <c r="B28" s="66" t="s">
        <v>246</v>
      </c>
      <c r="C28" s="64" t="s">
        <v>204</v>
      </c>
      <c r="D28" s="64" t="s">
        <v>205</v>
      </c>
      <c r="E28" s="12">
        <v>80</v>
      </c>
      <c r="F28" s="12" t="str">
        <f t="shared" si="0"/>
        <v>Tốt</v>
      </c>
      <c r="G28" s="13"/>
      <c r="H28" s="13"/>
      <c r="I28" s="13"/>
      <c r="K28" s="69" t="s">
        <v>172</v>
      </c>
    </row>
    <row r="29" spans="1:11" s="10" customFormat="1" ht="24.75" customHeight="1" x14ac:dyDescent="0.2">
      <c r="A29" s="12">
        <v>19</v>
      </c>
      <c r="B29" s="66" t="s">
        <v>247</v>
      </c>
      <c r="C29" s="64" t="s">
        <v>206</v>
      </c>
      <c r="D29" s="64" t="s">
        <v>205</v>
      </c>
      <c r="E29" s="12">
        <v>79</v>
      </c>
      <c r="F29" s="12" t="str">
        <f t="shared" si="0"/>
        <v>Khá</v>
      </c>
      <c r="G29" s="13"/>
      <c r="H29" s="13"/>
      <c r="I29" s="13"/>
      <c r="K29" s="69" t="s">
        <v>273</v>
      </c>
    </row>
    <row r="30" spans="1:11" s="10" customFormat="1" ht="24.75" customHeight="1" x14ac:dyDescent="0.2">
      <c r="A30" s="12">
        <v>20</v>
      </c>
      <c r="B30" s="66" t="s">
        <v>248</v>
      </c>
      <c r="C30" s="64" t="s">
        <v>207</v>
      </c>
      <c r="D30" s="64" t="s">
        <v>31</v>
      </c>
      <c r="E30" s="12">
        <v>81</v>
      </c>
      <c r="F30" s="12" t="str">
        <f t="shared" si="0"/>
        <v>Tốt</v>
      </c>
      <c r="G30" s="13"/>
      <c r="H30" s="13"/>
      <c r="I30" s="13"/>
      <c r="K30" s="69" t="s">
        <v>162</v>
      </c>
    </row>
    <row r="31" spans="1:11" s="35" customFormat="1" ht="24.75" customHeight="1" x14ac:dyDescent="0.2">
      <c r="A31" s="12">
        <v>21</v>
      </c>
      <c r="B31" s="66" t="s">
        <v>249</v>
      </c>
      <c r="C31" s="64" t="s">
        <v>208</v>
      </c>
      <c r="D31" s="64" t="s">
        <v>209</v>
      </c>
      <c r="E31" s="32">
        <v>83</v>
      </c>
      <c r="F31" s="32" t="str">
        <f t="shared" si="0"/>
        <v>Tốt</v>
      </c>
      <c r="G31" s="33"/>
      <c r="H31" s="33"/>
      <c r="I31" s="36"/>
      <c r="K31" s="69" t="s">
        <v>181</v>
      </c>
    </row>
    <row r="32" spans="1:11" s="10" customFormat="1" ht="24.75" customHeight="1" x14ac:dyDescent="0.2">
      <c r="A32" s="12">
        <v>22</v>
      </c>
      <c r="B32" s="66" t="s">
        <v>250</v>
      </c>
      <c r="C32" s="64" t="s">
        <v>210</v>
      </c>
      <c r="D32" s="64" t="s">
        <v>211</v>
      </c>
      <c r="E32" s="12">
        <v>79</v>
      </c>
      <c r="F32" s="12" t="str">
        <f t="shared" si="0"/>
        <v>Khá</v>
      </c>
      <c r="G32" s="13"/>
      <c r="H32" s="13"/>
      <c r="I32" s="13"/>
      <c r="K32" s="69" t="s">
        <v>172</v>
      </c>
    </row>
    <row r="33" spans="1:11" s="10" customFormat="1" ht="24.75" customHeight="1" x14ac:dyDescent="0.2">
      <c r="A33" s="12">
        <v>23</v>
      </c>
      <c r="B33" s="66" t="s">
        <v>251</v>
      </c>
      <c r="C33" s="64" t="s">
        <v>212</v>
      </c>
      <c r="D33" s="64" t="s">
        <v>213</v>
      </c>
      <c r="E33" s="12">
        <v>81</v>
      </c>
      <c r="F33" s="12" t="str">
        <f t="shared" si="0"/>
        <v>Tốt</v>
      </c>
      <c r="G33" s="13"/>
      <c r="H33" s="13"/>
      <c r="I33" s="13"/>
      <c r="K33" s="69" t="s">
        <v>272</v>
      </c>
    </row>
    <row r="34" spans="1:11" s="10" customFormat="1" ht="24.75" customHeight="1" x14ac:dyDescent="0.2">
      <c r="A34" s="12">
        <v>24</v>
      </c>
      <c r="B34" s="66" t="s">
        <v>252</v>
      </c>
      <c r="C34" s="64" t="s">
        <v>214</v>
      </c>
      <c r="D34" s="64" t="s">
        <v>215</v>
      </c>
      <c r="E34" s="12">
        <v>78</v>
      </c>
      <c r="F34" s="12" t="str">
        <f t="shared" si="0"/>
        <v>Khá</v>
      </c>
      <c r="G34" s="13"/>
      <c r="H34" s="13"/>
      <c r="I34" s="13"/>
      <c r="K34" s="69" t="s">
        <v>175</v>
      </c>
    </row>
    <row r="35" spans="1:11" s="10" customFormat="1" ht="24.75" customHeight="1" x14ac:dyDescent="0.2">
      <c r="A35" s="12">
        <v>25</v>
      </c>
      <c r="B35" s="66" t="s">
        <v>253</v>
      </c>
      <c r="C35" s="64" t="s">
        <v>216</v>
      </c>
      <c r="D35" s="64" t="s">
        <v>217</v>
      </c>
      <c r="E35" s="12">
        <v>78</v>
      </c>
      <c r="F35" s="12" t="str">
        <f t="shared" si="0"/>
        <v>Khá</v>
      </c>
      <c r="G35" s="13"/>
      <c r="H35" s="13"/>
      <c r="I35" s="13"/>
      <c r="K35" s="69" t="s">
        <v>274</v>
      </c>
    </row>
    <row r="36" spans="1:11" s="10" customFormat="1" ht="24.75" customHeight="1" x14ac:dyDescent="0.2">
      <c r="A36" s="12">
        <v>26</v>
      </c>
      <c r="B36" s="66" t="s">
        <v>254</v>
      </c>
      <c r="C36" s="64" t="s">
        <v>29</v>
      </c>
      <c r="D36" s="64" t="s">
        <v>99</v>
      </c>
      <c r="E36" s="12">
        <v>76</v>
      </c>
      <c r="F36" s="12" t="str">
        <f t="shared" si="0"/>
        <v>Khá</v>
      </c>
      <c r="G36" s="13"/>
      <c r="H36" s="13"/>
      <c r="I36" s="13"/>
      <c r="K36" s="69" t="s">
        <v>275</v>
      </c>
    </row>
    <row r="37" spans="1:11" s="10" customFormat="1" ht="24.75" customHeight="1" x14ac:dyDescent="0.2">
      <c r="A37" s="12">
        <v>27</v>
      </c>
      <c r="B37" s="66" t="s">
        <v>255</v>
      </c>
      <c r="C37" s="64" t="s">
        <v>218</v>
      </c>
      <c r="D37" s="64" t="s">
        <v>219</v>
      </c>
      <c r="E37" s="12">
        <v>83</v>
      </c>
      <c r="F37" s="12" t="str">
        <f t="shared" si="0"/>
        <v>Tốt</v>
      </c>
      <c r="G37" s="13"/>
      <c r="H37" s="13"/>
      <c r="I37" s="13"/>
      <c r="K37" s="69" t="s">
        <v>276</v>
      </c>
    </row>
    <row r="38" spans="1:11" s="10" customFormat="1" ht="24.75" customHeight="1" x14ac:dyDescent="0.2">
      <c r="A38" s="12">
        <v>28</v>
      </c>
      <c r="B38" s="66" t="s">
        <v>256</v>
      </c>
      <c r="C38" s="64" t="s">
        <v>225</v>
      </c>
      <c r="D38" s="64" t="s">
        <v>228</v>
      </c>
      <c r="E38" s="12">
        <v>81</v>
      </c>
      <c r="F38" s="12" t="str">
        <f t="shared" si="0"/>
        <v>Tốt</v>
      </c>
      <c r="G38" s="13"/>
      <c r="H38" s="13"/>
      <c r="I38" s="13"/>
      <c r="K38" s="69" t="s">
        <v>177</v>
      </c>
    </row>
    <row r="39" spans="1:11" s="10" customFormat="1" ht="24.75" customHeight="1" x14ac:dyDescent="0.2">
      <c r="A39" s="12">
        <v>29</v>
      </c>
      <c r="B39" s="66" t="s">
        <v>257</v>
      </c>
      <c r="C39" s="64" t="s">
        <v>226</v>
      </c>
      <c r="D39" s="64" t="s">
        <v>227</v>
      </c>
      <c r="E39" s="12">
        <v>80</v>
      </c>
      <c r="F39" s="12" t="str">
        <f t="shared" si="0"/>
        <v>Tốt</v>
      </c>
      <c r="G39" s="13"/>
      <c r="H39" s="13"/>
      <c r="I39" s="13"/>
      <c r="K39" s="69" t="s">
        <v>153</v>
      </c>
    </row>
    <row r="40" spans="1:11" ht="33" customHeight="1" thickBot="1" x14ac:dyDescent="0.35">
      <c r="C40" s="52" t="s">
        <v>9</v>
      </c>
      <c r="D40" s="52"/>
      <c r="E40" s="52"/>
      <c r="F40" s="52"/>
      <c r="G40" s="52"/>
      <c r="H40" s="52"/>
      <c r="I40" s="52"/>
    </row>
    <row r="41" spans="1:11" ht="26.25" customHeight="1" x14ac:dyDescent="0.25">
      <c r="C41" s="53" t="s">
        <v>10</v>
      </c>
      <c r="D41" s="16"/>
      <c r="E41" s="55" t="s">
        <v>4</v>
      </c>
      <c r="F41" s="56"/>
      <c r="G41" s="49" t="s">
        <v>5</v>
      </c>
      <c r="H41" s="50"/>
      <c r="I41" s="57" t="s">
        <v>6</v>
      </c>
    </row>
    <row r="42" spans="1:11" s="10" customFormat="1" ht="22.5" customHeight="1" x14ac:dyDescent="0.2">
      <c r="B42" s="68"/>
      <c r="C42" s="54"/>
      <c r="D42" s="17"/>
      <c r="E42" s="11" t="s">
        <v>11</v>
      </c>
      <c r="F42" s="18" t="s">
        <v>12</v>
      </c>
      <c r="G42" s="11" t="s">
        <v>11</v>
      </c>
      <c r="H42" s="18" t="s">
        <v>12</v>
      </c>
      <c r="I42" s="58"/>
    </row>
    <row r="43" spans="1:11" ht="26.25" customHeight="1" x14ac:dyDescent="0.25">
      <c r="C43" s="19" t="s">
        <v>13</v>
      </c>
      <c r="D43" s="37"/>
      <c r="E43" s="21">
        <f>COUNTIF($F$11:$F$39,"Xuất sắc")</f>
        <v>1</v>
      </c>
      <c r="F43" s="72">
        <f>ROUND((E43*100)/$A$39,1)</f>
        <v>3.4</v>
      </c>
      <c r="G43" s="23"/>
      <c r="H43" s="22"/>
      <c r="I43" s="24"/>
    </row>
    <row r="44" spans="1:11" ht="26.25" customHeight="1" x14ac:dyDescent="0.25">
      <c r="C44" s="19" t="s">
        <v>14</v>
      </c>
      <c r="D44" s="37"/>
      <c r="E44" s="21">
        <f>COUNTIF($F$11:$F$39,"Tốt")</f>
        <v>18</v>
      </c>
      <c r="F44" s="72">
        <f t="shared" ref="F44:F48" si="1">ROUND((E44*100)/$A$39,1)</f>
        <v>62.1</v>
      </c>
      <c r="G44" s="23"/>
      <c r="H44" s="22"/>
      <c r="I44" s="24"/>
    </row>
    <row r="45" spans="1:11" ht="26.25" customHeight="1" x14ac:dyDescent="0.25">
      <c r="C45" s="19" t="s">
        <v>15</v>
      </c>
      <c r="D45" s="37"/>
      <c r="E45" s="21">
        <f>COUNTIF($F$11:$F$39,"Khá")</f>
        <v>10</v>
      </c>
      <c r="F45" s="72">
        <f t="shared" si="1"/>
        <v>34.5</v>
      </c>
      <c r="G45" s="23"/>
      <c r="H45" s="22"/>
      <c r="I45" s="24"/>
    </row>
    <row r="46" spans="1:11" ht="26.25" customHeight="1" x14ac:dyDescent="0.25">
      <c r="C46" s="19" t="s">
        <v>16</v>
      </c>
      <c r="D46" s="37"/>
      <c r="E46" s="21">
        <f>COUNTIF($F$11:$F$39,"Trung bình")</f>
        <v>0</v>
      </c>
      <c r="F46" s="72">
        <f t="shared" si="1"/>
        <v>0</v>
      </c>
      <c r="G46" s="23"/>
      <c r="H46" s="22"/>
      <c r="I46" s="24"/>
    </row>
    <row r="47" spans="1:11" ht="26.25" customHeight="1" x14ac:dyDescent="0.25">
      <c r="C47" s="19" t="s">
        <v>17</v>
      </c>
      <c r="D47" s="37"/>
      <c r="E47" s="21">
        <f>COUNTIF($F$11:$F$39,"Yếu")</f>
        <v>0</v>
      </c>
      <c r="F47" s="72">
        <f t="shared" si="1"/>
        <v>0</v>
      </c>
      <c r="G47" s="23"/>
      <c r="H47" s="22"/>
      <c r="I47" s="24"/>
    </row>
    <row r="48" spans="1:11" ht="26.25" customHeight="1" thickBot="1" x14ac:dyDescent="0.3">
      <c r="C48" s="25" t="s">
        <v>30</v>
      </c>
      <c r="D48" s="26"/>
      <c r="E48" s="71"/>
      <c r="F48" s="72">
        <f t="shared" si="1"/>
        <v>0</v>
      </c>
      <c r="G48" s="27"/>
      <c r="H48" s="28"/>
      <c r="I48" s="29"/>
    </row>
    <row r="49" spans="1:9" ht="9.9499999999999993" customHeight="1" x14ac:dyDescent="0.25">
      <c r="C49" s="30"/>
      <c r="D49" s="30"/>
    </row>
    <row r="50" spans="1:9" ht="18" customHeight="1" x14ac:dyDescent="0.25">
      <c r="E50" s="40" t="s">
        <v>33</v>
      </c>
      <c r="F50" s="40"/>
      <c r="G50" s="40"/>
      <c r="H50" s="40"/>
      <c r="I50" s="40"/>
    </row>
    <row r="51" spans="1:9" ht="18" customHeight="1" x14ac:dyDescent="0.25">
      <c r="A51" s="41" t="s">
        <v>5</v>
      </c>
      <c r="B51" s="41"/>
      <c r="C51" s="41"/>
      <c r="D51" s="41" t="s">
        <v>4</v>
      </c>
      <c r="E51" s="41"/>
      <c r="F51" s="41"/>
      <c r="G51" s="41"/>
      <c r="H51" s="41" t="s">
        <v>18</v>
      </c>
      <c r="I51" s="41"/>
    </row>
    <row r="52" spans="1:9" ht="15.95" customHeight="1" x14ac:dyDescent="0.25">
      <c r="H52" s="31"/>
      <c r="I52" s="31"/>
    </row>
    <row r="53" spans="1:9" ht="15.95" customHeight="1" x14ac:dyDescent="0.25"/>
    <row r="54" spans="1:9" ht="15.95" customHeight="1" x14ac:dyDescent="0.25"/>
    <row r="55" spans="1:9" ht="15.95" customHeight="1" x14ac:dyDescent="0.25"/>
    <row r="56" spans="1:9" ht="15.95" customHeight="1" x14ac:dyDescent="0.25"/>
    <row r="58" spans="1:9" x14ac:dyDescent="0.25">
      <c r="E58" s="38" t="s">
        <v>279</v>
      </c>
      <c r="F58" s="38"/>
      <c r="G58" s="31"/>
      <c r="H58" s="31" t="s">
        <v>278</v>
      </c>
      <c r="I58" s="31"/>
    </row>
  </sheetData>
  <mergeCells count="25">
    <mergeCell ref="A51:C51"/>
    <mergeCell ref="D51:G51"/>
    <mergeCell ref="H51:I51"/>
    <mergeCell ref="B9:B10"/>
    <mergeCell ref="C40:I40"/>
    <mergeCell ref="C41:C42"/>
    <mergeCell ref="E41:F41"/>
    <mergeCell ref="G41:H41"/>
    <mergeCell ref="I41:I42"/>
    <mergeCell ref="E50:I50"/>
    <mergeCell ref="A4:D4"/>
    <mergeCell ref="A5:I5"/>
    <mergeCell ref="A6:I6"/>
    <mergeCell ref="A7:I7"/>
    <mergeCell ref="A9:A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19T5-THU 1</vt:lpstr>
      <vt:lpstr>19T5-THU 2</vt:lpstr>
      <vt:lpstr>'19T5-THU 1'!Print_Area</vt:lpstr>
      <vt:lpstr>'19T5-THU 2'!Print_Area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thaytan</cp:lastModifiedBy>
  <cp:lastPrinted>2020-08-03T08:12:30Z</cp:lastPrinted>
  <dcterms:created xsi:type="dcterms:W3CDTF">2014-11-24T02:19:52Z</dcterms:created>
  <dcterms:modified xsi:type="dcterms:W3CDTF">2020-08-03T08:23:28Z</dcterms:modified>
</cp:coreProperties>
</file>